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73" i="1" l="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9" i="1"/>
  <c r="M10" i="1"/>
  <c r="M8" i="1"/>
</calcChain>
</file>

<file path=xl/sharedStrings.xml><?xml version="1.0" encoding="utf-8"?>
<sst xmlns="http://schemas.openxmlformats.org/spreadsheetml/2006/main" count="1713" uniqueCount="755">
  <si>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</si>
  <si>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</si>
  <si>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</si>
  <si>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</si>
  <si>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</si>
  <si>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</si>
  <si>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</si>
  <si>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</si>
  <si>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</si>
  <si>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</si>
  <si>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</si>
  <si>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</si>
  <si>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</si>
  <si>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</si>
  <si>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</si>
  <si>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</si>
  <si>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</si>
  <si>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</si>
  <si>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</si>
  <si>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</si>
  <si>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</si>
  <si>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</si>
  <si>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</si>
  <si>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</si>
  <si>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</si>
  <si>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</si>
  <si>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</si>
  <si>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</si>
  <si>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</si>
  <si>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</si>
  <si>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</si>
  <si>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</si>
  <si>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</si>
  <si>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</si>
  <si>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</si>
  <si>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</si>
  <si>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</si>
  <si>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</si>
  <si>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</si>
  <si>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</si>
  <si>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</si>
  <si>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</si>
  <si>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</si>
  <si>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</si>
  <si>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</si>
  <si>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</si>
  <si>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</si>
  <si>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</si>
  <si>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</si>
  <si>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</si>
  <si>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</si>
  <si>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</si>
  <si>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</si>
  <si>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</si>
  <si>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</si>
  <si>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</si>
  <si>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</si>
  <si>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</si>
  <si>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</si>
  <si>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</si>
  <si>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</si>
  <si>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</si>
  <si>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</si>
  <si>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</si>
  <si>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</si>
  <si>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</si>
  <si>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</si>
  <si>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</si>
  <si>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</si>
  <si>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</si>
  <si>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</si>
  <si>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</si>
  <si>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</si>
  <si>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</si>
  <si>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</si>
  <si>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</si>
  <si>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</si>
  <si>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</si>
  <si>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</si>
  <si>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</si>
  <si>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</si>
  <si>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</si>
  <si>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</si>
  <si>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</si>
  <si>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</si>
  <si>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</si>
  <si>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</si>
  <si>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</si>
  <si>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</si>
  <si>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</si>
  <si>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</si>
  <si>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</si>
  <si>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</si>
  <si>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</si>
  <si>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</si>
  <si>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</si>
  <si>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</si>
  <si>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</si>
  <si>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</si>
  <si>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</si>
  <si>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</si>
  <si>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</si>
  <si>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</si>
  <si>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</si>
  <si>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</si>
  <si>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</si>
  <si>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</si>
  <si>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</si>
  <si>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</si>
  <si>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</si>
  <si>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</si>
  <si>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</si>
  <si>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</si>
  <si>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</si>
  <si>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</si>
  <si>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</si>
  <si>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</si>
  <si>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</si>
  <si>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</si>
  <si>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</si>
  <si>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</si>
  <si>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</si>
  <si>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</si>
  <si>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</si>
  <si>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</si>
  <si>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</si>
  <si>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</si>
  <si>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</si>
  <si>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</si>
  <si>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</si>
  <si>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</si>
  <si>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</si>
  <si>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</si>
  <si>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</si>
  <si>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</si>
  <si>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</si>
  <si>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</si>
  <si>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</si>
  <si>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</si>
  <si>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</si>
  <si>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</si>
  <si>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</si>
  <si>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</si>
  <si>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</si>
  <si>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</si>
  <si>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</si>
  <si>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</si>
  <si>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</si>
  <si>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</si>
  <si>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</si>
  <si>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</si>
  <si>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</si>
  <si>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</si>
  <si>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</si>
  <si>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</si>
  <si>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SALVADOR CLODOALDO</t>
  </si>
  <si>
    <t>PINEDA</t>
  </si>
  <si>
    <t>HERNANDEZ</t>
  </si>
  <si>
    <t>ANTONIO</t>
  </si>
  <si>
    <t>GARCIA</t>
  </si>
  <si>
    <t>MORALES</t>
  </si>
  <si>
    <t>JENNIFER</t>
  </si>
  <si>
    <t>FLORES</t>
  </si>
  <si>
    <t>ULISES ANDRES</t>
  </si>
  <si>
    <t>CARRANZA</t>
  </si>
  <si>
    <t>MARTINEZ</t>
  </si>
  <si>
    <t>AURORA NAYELI</t>
  </si>
  <si>
    <t>CUEVAS</t>
  </si>
  <si>
    <t>REYES</t>
  </si>
  <si>
    <t>NOEMI</t>
  </si>
  <si>
    <t>CARBAJAL</t>
  </si>
  <si>
    <t>SALAZAR</t>
  </si>
  <si>
    <t>JOSE NOE</t>
  </si>
  <si>
    <t>SALGADO</t>
  </si>
  <si>
    <t>CASIANO</t>
  </si>
  <si>
    <t>JORGE JULIAN</t>
  </si>
  <si>
    <t>MEDINA</t>
  </si>
  <si>
    <t>GALINDO</t>
  </si>
  <si>
    <t>JULIO CESAR</t>
  </si>
  <si>
    <t>DELGADO</t>
  </si>
  <si>
    <t>GUILLERMO NATIVIDAD</t>
  </si>
  <si>
    <t>GARDUÑO</t>
  </si>
  <si>
    <t>JONATHAN URIEL</t>
  </si>
  <si>
    <t>MALAGON</t>
  </si>
  <si>
    <t>ROQUE</t>
  </si>
  <si>
    <t>JESUS ALEXIS</t>
  </si>
  <si>
    <t>CABRERA</t>
  </si>
  <si>
    <t>PEREZ</t>
  </si>
  <si>
    <t>HECTOR DANIEL</t>
  </si>
  <si>
    <t>LOPEZ</t>
  </si>
  <si>
    <t>JOSE DAVID</t>
  </si>
  <si>
    <t>ROJAS</t>
  </si>
  <si>
    <t>JOSE GILBERTO</t>
  </si>
  <si>
    <t>ESTRADA</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</si>
  <si>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</si>
  <si>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</si>
  <si>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</si>
  <si>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</si>
  <si>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</si>
  <si>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</si>
  <si>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</si>
  <si>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</si>
  <si>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</si>
  <si>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</si>
  <si>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</si>
  <si>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</si>
  <si>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</si>
  <si>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</si>
  <si>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</si>
  <si>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</si>
  <si>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</si>
  <si>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</si>
  <si>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</si>
  <si>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</si>
  <si>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</si>
  <si>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</si>
  <si>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</si>
  <si>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</si>
  <si>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</si>
  <si>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</si>
  <si>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</si>
  <si>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AMADOR</t>
  </si>
  <si>
    <t>OMAR</t>
  </si>
  <si>
    <t>VAZQUEZ</t>
  </si>
  <si>
    <t>TORRALVA</t>
  </si>
  <si>
    <t>JAIME GEOVANI</t>
  </si>
  <si>
    <t>RODRIGUEZ</t>
  </si>
  <si>
    <t>VICTOR ABRAHAM</t>
  </si>
  <si>
    <t>TOVAR</t>
  </si>
  <si>
    <t>GONZALEZ</t>
  </si>
  <si>
    <t>DIANA KAREN</t>
  </si>
  <si>
    <t>JARAMILLO</t>
  </si>
  <si>
    <t>GALVAN</t>
  </si>
  <si>
    <t>GABRIEL</t>
  </si>
  <si>
    <t>GUTIERREZ</t>
  </si>
  <si>
    <t>GUADARRAMA</t>
  </si>
  <si>
    <t>MARCOS FRANCISCO</t>
  </si>
  <si>
    <t>PALOMINO</t>
  </si>
  <si>
    <t>JAVIER DAVID</t>
  </si>
  <si>
    <t>MOLINA</t>
  </si>
  <si>
    <t>MONICA</t>
  </si>
  <si>
    <t>HURTADO</t>
  </si>
  <si>
    <t>MIGUEL ANGEL</t>
  </si>
  <si>
    <t>CRUZ</t>
  </si>
  <si>
    <t>BENITO</t>
  </si>
  <si>
    <t>MARIBEL</t>
  </si>
  <si>
    <t>CORNEJO</t>
  </si>
  <si>
    <t>SOTO</t>
  </si>
  <si>
    <t>MANUEL ISRAEL</t>
  </si>
  <si>
    <t>ZAMORANO</t>
  </si>
  <si>
    <t>FABIAN</t>
  </si>
  <si>
    <t>ASCENCIO</t>
  </si>
  <si>
    <t>GODINEZ</t>
  </si>
  <si>
    <t>RODRIGO ANGEL</t>
  </si>
  <si>
    <t>SANCHEZ</t>
  </si>
  <si>
    <t>AREVALO</t>
  </si>
  <si>
    <t>ELAI</t>
  </si>
  <si>
    <t>DIETZ</t>
  </si>
  <si>
    <t>CHARLES</t>
  </si>
  <si>
    <t>ROBERTO</t>
  </si>
  <si>
    <t>ORTIGOZA</t>
  </si>
  <si>
    <t>CASTAÑEDA</t>
  </si>
  <si>
    <t>JOSE LUIS</t>
  </si>
  <si>
    <t>NOGUEZ</t>
  </si>
  <si>
    <t>PEDRO EMMANUEL</t>
  </si>
  <si>
    <t>JIMENEZ</t>
  </si>
  <si>
    <t>TERAN</t>
  </si>
  <si>
    <t>ERIK ALAN</t>
  </si>
  <si>
    <t>VELAZQUEZ</t>
  </si>
  <si>
    <t>SARA</t>
  </si>
  <si>
    <t>ROBLEDO</t>
  </si>
  <si>
    <t>ULLOA</t>
  </si>
  <si>
    <t>MAURICIO FERNANDO</t>
  </si>
  <si>
    <t>TREJO</t>
  </si>
  <si>
    <t>ROSAS</t>
  </si>
  <si>
    <t>CECILIA AMAIRANI</t>
  </si>
  <si>
    <t>VIRUEL</t>
  </si>
  <si>
    <t>EDUARDO</t>
  </si>
  <si>
    <t>DIAZ</t>
  </si>
  <si>
    <t>ERIK</t>
  </si>
  <si>
    <t>SOLIS</t>
  </si>
  <si>
    <t>LUNA</t>
  </si>
  <si>
    <t>DIEGO EDUARDO</t>
  </si>
  <si>
    <t>MENDEZ</t>
  </si>
  <si>
    <t>ADRIANA</t>
  </si>
  <si>
    <t>JORDAN JESUS</t>
  </si>
  <si>
    <t>FELIPE DE JESUS</t>
  </si>
  <si>
    <t>SEGURA</t>
  </si>
  <si>
    <t>RETANA</t>
  </si>
  <si>
    <t>CARLOS AGUSTIN</t>
  </si>
  <si>
    <t>AVILA</t>
  </si>
  <si>
    <t>GLORIA NANCY</t>
  </si>
  <si>
    <t>LOERA</t>
  </si>
  <si>
    <t>JOAQUIN</t>
  </si>
  <si>
    <t>ANGEL MANELIK</t>
  </si>
  <si>
    <t>EDUARDO DANIEL</t>
  </si>
  <si>
    <t>CARRILLO</t>
  </si>
  <si>
    <t>ARTURO</t>
  </si>
  <si>
    <t>VENEGAS</t>
  </si>
  <si>
    <t>OCAMPO</t>
  </si>
  <si>
    <t>ZUÑIGA</t>
  </si>
  <si>
    <t>LUIS ANTONIO</t>
  </si>
  <si>
    <t>PLATA</t>
  </si>
  <si>
    <t>LUIS FERNANDO</t>
  </si>
  <si>
    <t>DE LA ROSA</t>
  </si>
  <si>
    <t>OLVERA</t>
  </si>
  <si>
    <t>ANA LAURA</t>
  </si>
  <si>
    <t>OLIVERA</t>
  </si>
  <si>
    <t>CALDERON</t>
  </si>
  <si>
    <t>Sistemas Computacionales y Administración de Empresas</t>
  </si>
  <si>
    <t>Ingenieria en Tecnologías de la Información y la Comunicación</t>
  </si>
  <si>
    <t>Ingenieria en Tecnologías de la Información y Comunicaciones</t>
  </si>
  <si>
    <t>Ingenieria en Informática</t>
  </si>
  <si>
    <t>Ingenieria en Sistemas Computacionales</t>
  </si>
  <si>
    <t>Ingenieria en Tecnologías de la Información y Comunicación</t>
  </si>
  <si>
    <t>Informática</t>
  </si>
  <si>
    <t>Sistemas Digitales</t>
  </si>
  <si>
    <t>Ingenieria en Computación</t>
  </si>
  <si>
    <t>Sistemas y Tecnologías de la Información</t>
  </si>
  <si>
    <t>Ingenieria en Comunicaciones y Electrónica</t>
  </si>
  <si>
    <t>Ingeniero (a) Mecánico (a) Electricista</t>
  </si>
  <si>
    <t>Tecnologías de Información</t>
  </si>
  <si>
    <t>Ingenieria Mecánico Electricista (Eléctrica y Electrónica)</t>
  </si>
  <si>
    <t>Ingenieria en Tecnologías Computacionales</t>
  </si>
  <si>
    <t>Tecnologías de Información y Comunicaciones</t>
  </si>
  <si>
    <t>Matemáticas Aplicadas y Computación</t>
  </si>
  <si>
    <t>Administración</t>
  </si>
  <si>
    <t>Comercio y Negocios Internacionales</t>
  </si>
  <si>
    <t>Informática Administrativa</t>
  </si>
  <si>
    <t>Contaduría Pública</t>
  </si>
  <si>
    <t>Ingenieria en Sistemas Inteligentes</t>
  </si>
  <si>
    <t>Ingeniería en Electrónica y Telecomunicaciones</t>
  </si>
  <si>
    <t>Administración de Negocios</t>
  </si>
  <si>
    <t>Computación</t>
  </si>
  <si>
    <t>Ingenieria en Electrónica</t>
  </si>
  <si>
    <t>Ingenieria en Telematica</t>
  </si>
  <si>
    <t>Ver nota aclaratoria en la columna Nota</t>
  </si>
  <si>
    <t xml:space="preserve">Ingenieria en Sistemas Computacionales </t>
  </si>
  <si>
    <t>http://transparencia.finanzas.cdmx.gob.mx/repositorio/public/upload/repositorio/DGAyF/2019/scp/fracc_XVII/pineda_hernandez_salvador_clodoaldo.xlsx</t>
  </si>
  <si>
    <t>https://transparencia.finanzas.cdmx.gob.mx/repositorio/public/upload/repositorio/DGAyF/2024/scp/fracc_XVII_perfiles/dgtic_19004980.pdf</t>
  </si>
  <si>
    <t>http://transparencia.finanzas.cdmx.gob.mx/repositorio/public/upload/repositorio/DGAyF/2019/scp/fracc_XVII/garcia_morales_antonio_2020_1T.xlsx</t>
  </si>
  <si>
    <t>https://transparencia.finanzas.cdmx.gob.mx/repositorio/public/upload/repositorio/DGAyF/2024/scp/fracc_XVII_perfiles/dgtic_19004982.pdf</t>
  </si>
  <si>
    <t>https://transparencia.finanzas.cdmx.gob.mx/repositorio/public/upload/repositorio/DGAyF/2023/scp/fracc_XVII/hernandez_flores_jennifer_2023_T1.xlsx</t>
  </si>
  <si>
    <t>https://transparencia.finanzas.cdmx.gob.mx/repositorio/public/upload/repositorio/DGAyF/2024/scp/fracc_XVII_perfiles/dgtic_19004983.pdf</t>
  </si>
  <si>
    <t>http://transparencia.finanzas.cdmx.gob.mx/repositorio/public/upload/repositorio/DGAyF/2019/scp/fracc_XVII/carranza_martinez_ulises_andres.xlsx</t>
  </si>
  <si>
    <t>https://transparencia.finanzas.cdmx.gob.mx/repositorio/public/upload/repositorio/DGAyF/2024/scp/fracc_XVII_perfiles/dgtic_19004984.pdf</t>
  </si>
  <si>
    <t>http://transparencia.finanzas.cdmx.gob.mx/repositorio/public/upload/repositorio/DGAyF/2019/scp/fracc_XVII/cuevas_reyes_aurora_nayeli.xlsx</t>
  </si>
  <si>
    <t>https://transparencia.finanzas.cdmx.gob.mx/repositorio/public/upload/repositorio/DGAyF/2024/scp/fracc_XVII_perfiles/dgtic_19004985.pdf</t>
  </si>
  <si>
    <t>https://transparencia.finanzas.cdmx.gob.mx/repositorio/public/upload/repositorio/DGAyF/2024/scp/fracc_XVII/carbajal_salazar_noemi_2024_T2.xlsx</t>
  </si>
  <si>
    <t>https://transparencia.finanzas.cdmx.gob.mx/repositorio/public/upload/repositorio/DGAyF/2024/scp/fracc_XVII_perfiles/dgtic_19004986.pdf</t>
  </si>
  <si>
    <t>http://transparencia.finanzas.cdmx.gob.mx/repositorio/public/upload/repositorio/DGAyF/2019/scp/fracc_XVII/salgado_casiano_jose_noe.xlsx</t>
  </si>
  <si>
    <t>https://transparencia.finanzas.cdmx.gob.mx/repositorio/public/upload/repositorio/DGAyF/2024/scp/fracc_XVII_perfiles/dgtic_19004987.pdf</t>
  </si>
  <si>
    <t>http://transparencia.finanzas.cdmx.gob.mx/repositorio/public/upload/repositorio/DGAyF/2019/scp/fracc_XVII/medina_galindo_jorge_julian_2020_1T.xlsx</t>
  </si>
  <si>
    <t>https://transparencia.finanzas.cdmx.gob.mx/repositorio/public/upload/repositorio/DGAyF/2024/scp/fracc_XVII_perfiles/dgtic_19004988.pdf</t>
  </si>
  <si>
    <t>http://transparencia.finanzas.cdmx.gob.mx/repositorio/public/upload/repositorio/DGAyF/2019/scp/fracc_XVII/delgado_garcia_julio_cesar.xlsx</t>
  </si>
  <si>
    <t>https://transparencia.finanzas.cdmx.gob.mx/repositorio/public/upload/repositorio/DGAyF/2024/scp/fracc_XVII_perfiles/dgtic_19005002.pdf</t>
  </si>
  <si>
    <t>http://transparencia.finanzas.cdmx.gob.mx/repositorio/public/upload/repositorio/DGAyF/2020/scp/fracc_XVII/flores_garduno_guillermo_natividad_2020_T3.xlsx</t>
  </si>
  <si>
    <t>https://transparencia.finanzas.cdmx.gob.mx/repositorio/public/upload/repositorio/DGAyF/2024/scp/fracc_XVII_perfiles/dgtic_19005003.pdf</t>
  </si>
  <si>
    <t>https://transparencia.finanzas.cdmx.gob.mx/repositorio/public/upload/repositorio/DGAyF/2024/scp/fracc_XVII/malagon_roque_jonathan_uriel_2024_T2.xlsx</t>
  </si>
  <si>
    <t>https://transparencia.finanzas.cdmx.gob.mx/repositorio/public/upload/repositorio/DGAyF/2024/scp/fracc_XVII_perfiles/dgtic_19005004.pdf</t>
  </si>
  <si>
    <t>https://transparencia.finanzas.cdmx.gob.mx/repositorio/public/upload/repositorio/DGAyF/2023/scp/fracc_XVII/cabrera_perez_jesus_alexis_2023_T4.xlsx</t>
  </si>
  <si>
    <t>https://transparencia.finanzas.cdmx.gob.mx/repositorio/public/upload/repositorio/DGAyF/2024/scp/fracc_XVII_perfiles/dgtic_19005005.pdf</t>
  </si>
  <si>
    <t>http://transparencia.finanzas.cdmx.gob.mx/repositorio/public/upload/repositorio/DGAyF/2019/scp/fracc_XVII/flores_lopez_hector_daniel.xlsx</t>
  </si>
  <si>
    <t>https://transparencia.finanzas.cdmx.gob.mx/repositorio/public/upload/repositorio/DGAyF/2024/scp/fracc_XVII/Fr17_2024_perfil_puesto.pdf</t>
  </si>
  <si>
    <t>https://transparencia.finanzas.cdmx.gob.mx/repositorio/public/upload/repositorio/DGAyF/2024/scp/fracc_XVII/hernandez_rojas_jose_david_2024_T1.xlsx</t>
  </si>
  <si>
    <t>https://transparencia.finanzas.cdmx.gob.mx/repositorio/public/upload/repositorio/DGAyF/2024/scp/fracc_XVII_perfiles/dgtic_19005007.pdf</t>
  </si>
  <si>
    <t>http://transparencia.finanzas.cdmx.gob.mx/repositorio/public/upload/repositorio/DGAyF/2021/scp/fracc_XVII/estrada_perez_jose_gilberto_2021_T2.xlsx</t>
  </si>
  <si>
    <t>https://transparencia.finanzas.cdmx.gob.mx/repositorio/public/upload/repositorio/DGAyF/2024/scp/fracc_XVII_perfiles/dgtic_19005008.pdf</t>
  </si>
  <si>
    <t>http://transparencia.finanzas.cdmx.gob.mx/repositorio/public/upload/repositorio/DGAyF/2019/scp/fracc_XVII/ramirez_licona_yair.xlsx</t>
  </si>
  <si>
    <t>https://transparencia.finanzas.cdmx.gob.mx/repositorio/public/upload/repositorio/DGAyF/2024/scp/fracc_XVII_perfiles/dgtic_19005009.pdf</t>
  </si>
  <si>
    <t>https://transparencia.finanzas.cdmx.gob.mx/repositorio/public/upload/repositorio/DGAyF/2022/scp/fracc_XVII/dominguez_huepalcalco_heidy_jannet_2022_T4.xlsx</t>
  </si>
  <si>
    <t>http://transparencia.finanzas.cdmx.gob.mx/repositorio/public/upload/repositorio/DGAyF/2021/scp/fracc_XVII/campos_magana_sergio_2021_T2.xlsx</t>
  </si>
  <si>
    <t>http://transparencia.finanzas.cdmx.gob.mx/repositorio/public/upload/repositorio/DGAyF/2019/scp/fracc_XVII/ruiz_villaran_ignacio.xlsx</t>
  </si>
  <si>
    <t>https://transparencia.finanzas.cdmx.gob.mx/repositorio/public/upload/repositorio/DGAyF/2024/scp/fracc_XVII_perfiles/dgtic_19004989.pdf</t>
  </si>
  <si>
    <t>http://transparencia.finanzas.cdmx.gob.mx/repositorio/public/upload/repositorio/DGAyF/2019/scp/fracc_XVII/angeles_castro_desiderio_rodolfo.xlsx</t>
  </si>
  <si>
    <t>https://transparencia.finanzas.cdmx.gob.mx/repositorio/public/upload/repositorio/DGAyF/2024/scp/fracc_XVII_perfiles/dgtic_19004990.pdf</t>
  </si>
  <si>
    <t>https://transparencia.finanzas.cdmx.gob.mx/repositorio/public/upload/repositorio/DGAyF/2021/scp/fracc_XVII/buendia_morales_axel_2021_T4.xlsx</t>
  </si>
  <si>
    <t>https://transparencia.finanzas.cdmx.gob.mx/repositorio/public/upload/repositorio/DGAyF/2024/scp/fracc_XVII_perfiles/dgtic_19004991.pdf</t>
  </si>
  <si>
    <t>https://transparencia.finanzas.cdmx.gob.mx/repositorio/public/upload/repositorio/DGAyF/2023/scp/fracc_XVII/huitron_flores_wendy_ivonne_2023_T1.xlsx</t>
  </si>
  <si>
    <t>https://transparencia.finanzas.cdmx.gob.mx/repositorio/public/upload/repositorio/DGAyF/2024/scp/fracc_XVII_perfiles/dgtic_19004992.pdf</t>
  </si>
  <si>
    <t>http://transparencia.finanzas.cdmx.gob.mx/repositorio/public/upload/repositorio/DGAyF/2019/scp/fracc_XVII/alvarez_ramirez_jose_antonio.xlsx</t>
  </si>
  <si>
    <t>https://transparencia.finanzas.cdmx.gob.mx/repositorio/public/upload/repositorio/DGAyF/2024/scp/fracc_XVII_perfiles/dgtic_19004993.pdf</t>
  </si>
  <si>
    <t>http://transparencia.finanzas.cdmx.gob.mx/repositorio/public/upload/repositorio/DGAyF/2019/scp/fracc_XVII/mendoza_velasco_jose_de_jesus.xlsx</t>
  </si>
  <si>
    <t>https://transparencia.finanzas.cdmx.gob.mx/repositorio/public/upload/repositorio/DGAyF/2024/scp/fracc_XVII_perfiles/dgtic_19004994.pdf</t>
  </si>
  <si>
    <t>https://transparencia.finanzas.cdmx.gob.mx/repositorio/public/upload/repositorio/DGAyF/2023/scp/fracc_XVII/lopez_avalos_gerardo_2023_T1.xlsx</t>
  </si>
  <si>
    <t>https://transparencia.finanzas.cdmx.gob.mx/repositorio/public/upload/repositorio/DGAyF/2024/scp/fracc_XVII_perfiles/dgtic_19004995.pdf</t>
  </si>
  <si>
    <t>https://transparencia.finanzas.cdmx.gob.mx/repositorio/public/upload/repositorio/DGAyF/2020/scp/fracc_XVII/cabrera_amador_omar_daniel_2020_T1.xlsx</t>
  </si>
  <si>
    <t>https://transparencia.finanzas.cdmx.gob.mx/repositorio/public/upload/repositorio/DGAyF/2024/scp/fracc_XVII_perfiles/dgtic_19004996.pdf</t>
  </si>
  <si>
    <t>https://transparencia.finanzas.cdmx.gob.mx/repositorio/public/upload/repositorio/DGAyF/2024/scp/fracc_XVII/vazquez_torralva_omar_2024_T1.xlsx</t>
  </si>
  <si>
    <t>https://transparencia.finanzas.cdmx.gob.mx/repositorio/public/upload/repositorio/DGAyF/2024/scp/fracc_XVII_perfiles/dgtic_19004997.pdf</t>
  </si>
  <si>
    <t>https://transparencia.finanzas.cdmx.gob.mx/repositorio/public/upload/repositorio/DGAyF/2024/scp/fracc_XVII/rodriguez_delgado_jaime_geovani_2024_T2.xlsx</t>
  </si>
  <si>
    <t>https://transparencia.finanzas.cdmx.gob.mx/repositorio/public/upload/repositorio/DGAyF/2024/scp/fracc_XVII_perfiles/dgtic_19004998.pdf</t>
  </si>
  <si>
    <t>https://transparencia.finanzas.cdmx.gob.mx/repositorio/public/upload/repositorio/DGAyF/2021/scp/fracc_XVII/tovar_gonzalez_victor_abraham_2021_T4.xlsx</t>
  </si>
  <si>
    <t>https://transparencia.finanzas.cdmx.gob.mx/repositorio/public/upload/repositorio/DGAyF/2024/scp/fracc_XVII_perfiles/dgtic_19004999.pdf</t>
  </si>
  <si>
    <t>https://transparencia.finanzas.cdmx.gob.mx/repositorio/public/upload/repositorio/DGAyF/2023/scp/fracc_XVII/jaramillo_galvan_diana_karen_2023_T4.xlsx</t>
  </si>
  <si>
    <t>https://transparencia.finanzas.cdmx.gob.mx/repositorio/public/upload/repositorio/DGAyF/2024/scp/fracc_XVII_perfiles/dgtic_19005000.pdf</t>
  </si>
  <si>
    <t>http://transparencia.finanzas.cdmx.gob.mx/repositorio/public/upload/repositorio/DGAyF/2019/scp/fracc_XVII/gutierrez_guadarrama_gabriel.xlsx</t>
  </si>
  <si>
    <t>https://transparencia.finanzas.cdmx.gob.mx/repositorio/public/upload/repositorio/DGAyF/2024/scp/fracc_XVII_perfiles/dgtic_19005001.pdf</t>
  </si>
  <si>
    <t>https://transparencia.finanzas.cdmx.gob.mx/repositorio/public/upload/repositorio/DGAyF/2022/scp/fracc_XVII/palomino_mendoza_marcos_francisco_2022_T2.xlsx</t>
  </si>
  <si>
    <t>https://transparencia.finanzas.cdmx.gob.mx/repositorio/public/upload/repositorio/DGAyF/2021/scp/fracc_XVII/cabrera_molina_javier_david_2021_T4.xlsx</t>
  </si>
  <si>
    <t>http://transparencia.finanzas.cdmx.gob.mx/repositorio/public/upload/repositorio/DGAyF/2019/scp/fracc_XVII/lopez_hurtado_monica.xlsx</t>
  </si>
  <si>
    <t>https://transparencia.finanzas.cdmx.gob.mx/repositorio/public/upload/repositorio/DGAyF/2024/scp/fracc_XVII_perfiles/dgtic_19005010.pdf</t>
  </si>
  <si>
    <t>http://transparencia.finanzas.cdmx.gob.mx/repositorio/public/upload/repositorio/DGAyF/2019/scp/fracc_XVII/cruz_benito_miguel_angel.xlsx</t>
  </si>
  <si>
    <t>https://transparencia.finanzas.cdmx.gob.mx/repositorio/public/upload/repositorio/DGAyF/2024/scp/fracc_XVII/cornejo_soto_maribel_2024_T2.xlsx</t>
  </si>
  <si>
    <t>https://transparencia.finanzas.cdmx.gob.mx/repositorio/public/upload/repositorio/DGAyF/2024/scp/fracc_XVII_perfiles/dgtic_19005012.pdf</t>
  </si>
  <si>
    <t>http://transparencia.finanzas.cdmx.gob.mx/repositorio/public/upload/repositorio/DGAyF/2019/scp/fracc_XVII/zamorano_lopez_manuel_israel.xlsx</t>
  </si>
  <si>
    <t>https://transparencia.finanzas.cdmx.gob.mx/repositorio/public/upload/repositorio/DGAyF/2024/scp/fracc_XVII_perfiles/dgtic_19005013.pdf</t>
  </si>
  <si>
    <t>http://transparencia.finanzas.cdmx.gob.mx/repositorio/public/upload/repositorio/DGAyF/2020/scp/fracc_XVII/asencio_godinez_fabian_2020_2T.xlsx</t>
  </si>
  <si>
    <t>https://transparencia.finanzas.cdmx.gob.mx/repositorio/public/upload/repositorio/DGAyF/2024/scp/fracc_XVII_perfiles/dgtic_19005014.pdf</t>
  </si>
  <si>
    <t>https://transparencia.finanzas.cdmx.gob.mx/repositorio/public/upload/repositorio/DGAyF/2024/scp/fracc_XVII/lopez_hernandez_gerardo_2024_T1.xlsx</t>
  </si>
  <si>
    <t>https://transparencia.finanzas.cdmx.gob.mx/repositorio/public/upload/repositorio/DGAyF/2024/scp/fracc_XVII_perfiles/dgtic_19005015.pdf</t>
  </si>
  <si>
    <t>https://transparencia.finanzas.cdmx.gob.mx/repositorio/public/upload/repositorio/DGAyF/2024/scp/fracc_XVII/sanchez_arevalo_rodrigo_angel_2024_T1.xlsx</t>
  </si>
  <si>
    <t>https://transparencia.finanzas.cdmx.gob.mx/repositorio/public/upload/repositorio/DGAyF/2024/scp/fracc_XVII_perfiles/dgtic_19005016.pdf</t>
  </si>
  <si>
    <t>https://transparencia.finanzas.cdmx.gob.mx/repositorio/public/upload/repositorio/DGAyF/2020/scp/fracc_XVII/dietz_charles_elai_2020_T1.xlsx</t>
  </si>
  <si>
    <t>https://transparencia.finanzas.cdmx.gob.mx/repositorio/public/upload/repositorio/DGAyF/2024/scp/fracc_XVII_perfiles/dgtic_19005017.pdf</t>
  </si>
  <si>
    <t>http://transparencia.finanzas.cdmx.gob.mx/repositorio/public/upload/repositorio/DGAyF/2019/scp/fracc_XVII/ortigoza_castaneda_roberto.xlsx</t>
  </si>
  <si>
    <t>https://transparencia.finanzas.cdmx.gob.mx/repositorio/public/upload/repositorio/DGAyF/2024/scp/fracc_XVII/sanchez_noguez_jose_luis_2024_T2.xlsx</t>
  </si>
  <si>
    <t>https://transparencia.finanzas.cdmx.gob.mx/repositorio/public/upload/repositorio/DGAyF/2024/scp/fracc_XVII_perfiles/dgtic_19005019.pdf</t>
  </si>
  <si>
    <t>http://transparencia.finanzas.cdmx.gob.mx/repositorio/public/upload/repositorio/DGAyF/2019/scp/fracc_XVII/jimenez_teran_pedro_emmanuel.xlsx</t>
  </si>
  <si>
    <t>https://transparencia.finanzas.cdmx.gob.mx/repositorio/public/upload/repositorio/DGAyF/2021/scp/fracc_XVII/alvarez_velazquez_erik_alan_2021_T4.xlsx</t>
  </si>
  <si>
    <t>https://transparencia.finanzas.cdmx.gob.mx/repositorio/public/upload/repositorio/DGAyF/2024/scp/fracc_XVII_perfiles/dgtic_19005021.pdf</t>
  </si>
  <si>
    <t>http://transparencia.finanzas.cdmx.gob.mx/repositorio/public/upload/repositorio/DGAyF/2019/scp/fracc_XVII/ulloa_robledo_sara.xlsx</t>
  </si>
  <si>
    <t>https://transparencia.finanzas.cdmx.gob.mx/repositorio/public/upload/repositorio/DGAyF/2024/scp/fracc_XVII_perfiles/dgtic_19005022.pdf</t>
  </si>
  <si>
    <t>https://transparencia.finanzas.cdmx.gob.mx/repositorio/public/upload/repositorio/DGAyF/2024/scp/fracc_XVII/trejo_rosas_mauricio_fernando_2024_T2.xlsx</t>
  </si>
  <si>
    <t>https://transparencia.finanzas.cdmx.gob.mx/repositorio/public/upload/repositorio/DGAyF/2024/scp/fracc_XVII_perfiles/dgtic_19005023.pdf</t>
  </si>
  <si>
    <t>http://transparencia.finanzas.cdmx.gob.mx/repositorio/public/upload/repositorio/DGAyF/2019/scp/fracc_XVII/viruel_flores_cecilia_amairani_2020_1T.xlsx</t>
  </si>
  <si>
    <t>https://transparencia.finanzas.cdmx.gob.mx/repositorio/public/upload/repositorio/DGAyF/2024/scp/fracc_XVII_perfiles/dgtic_19005024.pdf</t>
  </si>
  <si>
    <t>http://transparencia.finanzas.cdmx.gob.mx/repositorio/public/upload/repositorio/DGAyF/2020/scp/fracc_XVII/ramirez_diaz_eduardo.xlsx</t>
  </si>
  <si>
    <t>https://transparencia.finanzas.cdmx.gob.mx/repositorio/public/upload/repositorio/DGAyF/2024/scp/fracc_XVII_perfiles/dgtic_19005025.pdf</t>
  </si>
  <si>
    <t>https://transparencia.finanzas.cdmx.gob.mx/repositorio/public/upload/repositorio/DGAyF/2022/scp/fracc_XVII/solis_luna_erik_2022_T3.xlsx</t>
  </si>
  <si>
    <t>https://transparencia.finanzas.cdmx.gob.mx/repositorio/public/upload/repositorio/DGAyF/2024/scp/fracc_XVII_perfiles/dgtic_19005026.pdf</t>
  </si>
  <si>
    <t>http://transparencia.finanzas.cdmx.gob.mx/repositorio/public/upload/repositorio/DGAyF/2019/scp/fracc_XVII/gonzalez_hernandez_jose_luis.xlsx</t>
  </si>
  <si>
    <t>https://transparencia.finanzas.cdmx.gob.mx/repositorio/public/upload/repositorio/DGAyF/2024/scp/fracc_XVII_perfiles/dgtic_19005027.pdf</t>
  </si>
  <si>
    <t>http://transparencia.finanzas.cdmx.gob.mx/repositorio/public/upload/repositorio/DGAyF/2019/scp/fracc_XVII/rodriguez_mendez_diego_eduardo.xlsx</t>
  </si>
  <si>
    <t>https://transparencia.finanzas.cdmx.gob.mx/repositorio/public/upload/repositorio/DGAyF/2024/scp/fracc_XVII_perfiles/dgtic_19005028.pdf</t>
  </si>
  <si>
    <t>https://transparencia.finanzas.cdmx.gob.mx/repositorio/public/upload/repositorio/DGAyF/2024/scp/fracc_XVII/molina_delgado_adriana_2024_T1.xlsx</t>
  </si>
  <si>
    <t>https://transparencia.finanzas.cdmx.gob.mx/repositorio/public/upload/repositorio/DGAyF/2024/scp/fracc_XVII_perfiles/dgtic_19005029.pdf</t>
  </si>
  <si>
    <t>https://transparencia.finanzas.cdmx.gob.mx/repositorio/public/upload/repositorio/DGAyF/2024/scp/fracc_XVII/cruz_gutierrez_jordan_jesus_2024_T1.xlsx</t>
  </si>
  <si>
    <t>https://transparencia.finanzas.cdmx.gob.mx/repositorio/public/upload/repositorio/DGAyF/2024/scp/fracc_XVII_perfiles/dgtic_19005030.pdf</t>
  </si>
  <si>
    <t>http://transparencia.finanzas.cdmx.gob.mx/repositorio/public/upload/repositorio/DGAyF/2019/scp/fracc_XVII/segura_retana_felipe_de_jesus.xlsx</t>
  </si>
  <si>
    <t>https://transparencia.finanzas.cdmx.gob.mx/repositorio/public/upload/repositorio/DGAyF/2024/scp/fracc_XVII_perfiles/dgtic_19005031.pdf</t>
  </si>
  <si>
    <t>https://transparencia.finanzas.cdmx.gob.mx/repositorio/public/upload/repositorio/DGAyF/2023/scp/fracc_XVII/lopez_avila_carlos_agustin_2023_T2.xlsx</t>
  </si>
  <si>
    <t>https://transparencia.finanzas.cdmx.gob.mx/repositorio/public/upload/repositorio/DGAyF/2024/scp/fracc_XVII_perfiles/dgtic_19005032.pdf</t>
  </si>
  <si>
    <t>https://transparencia.finanzas.cdmx.gob.mx/repositorio/public/upload/repositorio/DGAyF/2024/scp/fracc_XVII/Fr17_2024_curricular.pdf</t>
  </si>
  <si>
    <t>https://transparencia.finanzas.cdmx.gob.mx/repositorio/public/upload/repositorio/DGAyF/2024/scp/fracc_XVII_perfiles/dgtic_19005033.pdf</t>
  </si>
  <si>
    <t>https://transparencia.finanzas.cdmx.gob.mx/repositorio/public/upload/repositorio/DGAyF/2021/scp/fracc_XVII/galvan_angeles_joaquin_2021_1T.xlsx</t>
  </si>
  <si>
    <t>http://transparencia.finanzas.cdmx.gob.mx/repositorio/public/upload/repositorio/DGAyF/2021/scp/fracc_XVII/rodriguez_alvarez_angel_manelik_2021_T3.xlsx</t>
  </si>
  <si>
    <t>http://transparencia.finanzas.cdmx.gob.mx/repositorio/public/upload/repositorio/DGAyF/2019/scp/fracc_XVII/martinez_carrillo_eduardo_daniel.xlsx</t>
  </si>
  <si>
    <t>https://transparencia.finanzas.cdmx.gob.mx/repositorio/public/upload/repositorio/DGAyF/2024/scp/fracc_XVII_perfiles/dgtic_19005034.pdf</t>
  </si>
  <si>
    <t>https://transparencia.finanzas.cdmx.gob.mx/repositorio/public/upload/repositorio/DGAyF/2022/scp/fracc_XVII/venegas_ocampo_arturo_2022_T1.xlsx</t>
  </si>
  <si>
    <t>https://transparencia.finanzas.cdmx.gob.mx/repositorio/public/upload/repositorio/DGAyF/2024/scp/fracc_XVII_perfiles/dgtic_19005035.pdf</t>
  </si>
  <si>
    <t>https://transparencia.finanzas.cdmx.gob.mx/repositorio/public/upload/repositorio/DGAyF/2024/scp/fracc_XVII/morales_zuniga_antonio_2024_T2.xlsx</t>
  </si>
  <si>
    <t>https://transparencia.finanzas.cdmx.gob.mx/repositorio/public/upload/repositorio/DGAyF/2024/scp/fracc_XVII_perfiles/dgtic_19005036.pdf</t>
  </si>
  <si>
    <t>https://transparencia.finanzas.cdmx.gob.mx/repositorio/public/upload/repositorio/DGAyF/2023/scp/fracc_XVII/cruz_plata_luis_antonio_2023_T1.xlsx</t>
  </si>
  <si>
    <t>https://transparencia.finanzas.cdmx.gob.mx/repositorio/public/upload/repositorio/DGAyF/2024/scp/fracc_XVII_perfiles/dgtic_19005037.pdf</t>
  </si>
  <si>
    <t>http://transparencia.finanzas.cdmx.gob.mx/repositorio/public/upload/repositorio/DGAyF/2019/scp/fracc_XVII/de_la_rosa_luis_fernando_2020_1T.xlsx</t>
  </si>
  <si>
    <t>https://transparencia.finanzas.cdmx.gob.mx/repositorio/public/upload/repositorio/DGAyF/2024/scp/fracc_XVII_perfiles/dgtic_19005038.pdf</t>
  </si>
  <si>
    <t>https://transparencia.finanzas.cdmx.gob.mx/repositorio/public/upload/repositorio/DGAyF/2024/scp/fracc_XVII/lopez_olivera_ana_laura_2024_T1.xlsx</t>
  </si>
  <si>
    <t>https://transparencia.finanzas.cdmx.gob.mx/repositorio/public/upload/repositorio/DGAyF/2024/scp/fracc_XVII_perfiles/dgtic_19005039.pdf</t>
  </si>
  <si>
    <t>https://transparencia.finanzas.cdmx.gob.mx/repositorio/public/upload/repositorio/DGAyF/2024/scp/fracc_XVII/calderon_garcia_jose_antonio_2024_T2.xlsx</t>
  </si>
  <si>
    <t>https://transparencia.finanzas.cdmx.gob.mx/repositorio/public/upload/repositorio/DGAyF/2024/scp/fracc_XVII_perfiles/dgtic_19005040.pdf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</si>
  <si>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</si>
  <si>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DIRECCION GENERAL DE INFORMATICA</t>
  </si>
  <si>
    <t>DIRECTOR (A)  GENERAL DE  INFORMATICA</t>
  </si>
  <si>
    <t>SISTEMAS COMPUTACIONALES Y ADMINISTRACION DE EMPRESAS</t>
  </si>
  <si>
    <t>POLICIA MUNICIPAL DE NEZAHUALCOYOTL</t>
  </si>
  <si>
    <t>COORDINADOR (A) DEL CENTRO DE MANDO C4I DE INFORMATICA CONTRA LAS ADICCIONES</t>
  </si>
  <si>
    <t>SECRETARIA DE SALUD DEL GDF</t>
  </si>
  <si>
    <t xml:space="preserve">ASESOR (A) DE INFORMATICA </t>
  </si>
  <si>
    <t>SECRETARIA DE ADMINISTRACION Y FINANZAS DE LA CDMX</t>
  </si>
  <si>
    <t>COORDINADOR (A) DE SEGURIDAD INFORMATICA EN LA DGI</t>
  </si>
  <si>
    <t>INGENIERIA EN TECNOLOGIAS DE LA INFORMACION Y COMUNICACIÓN</t>
  </si>
  <si>
    <t>DIRECCION GENERAL DE SEGURIDAD CIUDADANA NEZAHUALCOYOTL</t>
  </si>
  <si>
    <t>CONSULTOR (A) DE SOFTWARE</t>
  </si>
  <si>
    <t>NO ESPECIFICA</t>
  </si>
  <si>
    <t>2022 (DIFERENTE HORARIO)</t>
  </si>
  <si>
    <t>2023 (DIFERENTE HORARIO)</t>
  </si>
  <si>
    <t xml:space="preserve">BECALOS </t>
  </si>
  <si>
    <t>MENTOR (A)</t>
  </si>
  <si>
    <t>INGENIERIA EN TECNOLOGIAS DE LA INFORMACION Y COMUNICACIONES</t>
  </si>
  <si>
    <t>2021 (DIFERENTE HORARIO)</t>
  </si>
  <si>
    <t xml:space="preserve">COLEGIO GABRIELA BRIMMER </t>
  </si>
  <si>
    <t>DOCENTE DE INFORMATICA</t>
  </si>
  <si>
    <t>SECRETARIA DE ADMINISTRACION Y FINANZAS</t>
  </si>
  <si>
    <t>ANALISTA ADMINISTRATIVO (A)</t>
  </si>
  <si>
    <t>NO ESPECIFICA PERIODO</t>
  </si>
  <si>
    <t>JUD DE SEGURIDAD INFORMATICA</t>
  </si>
  <si>
    <t>INGENIERIA EN INFORMATICA</t>
  </si>
  <si>
    <t>PRACTICAS PROFESIONALES</t>
  </si>
  <si>
    <t>ADMINISTRADOR (A) DE SISTEMAS</t>
  </si>
  <si>
    <t>TELECOMUNICACIONES</t>
  </si>
  <si>
    <t>TECNICO (A)</t>
  </si>
  <si>
    <t>SECRETARIA DE FINANZAS
UIF</t>
  </si>
  <si>
    <t>JUD DE DESARROLLO DE LA INFORMACION</t>
  </si>
  <si>
    <t>INGENIERIA EN SISTEMAS COMPUTACIONALES</t>
  </si>
  <si>
    <t>SECRETARIA DE SALUD</t>
  </si>
  <si>
    <t>PROGRAMADOR (A)</t>
  </si>
  <si>
    <t>UNIVERSIDAD ICEL</t>
  </si>
  <si>
    <t>JUD DE SISTEMAS PRESUPUESTALES</t>
  </si>
  <si>
    <t>INGENIERIA EN TECNOLOGIAS DE LA INFORMACION Y COMUNICACION</t>
  </si>
  <si>
    <t xml:space="preserve">SECRETARIA DE ADMINISTRACION Y FINANZAS DE LA CDMX </t>
  </si>
  <si>
    <t xml:space="preserve">TECNICO (A) OPERATIVO (A) </t>
  </si>
  <si>
    <t>SECRETARIA DE FINANZAS CDMX</t>
  </si>
  <si>
    <t xml:space="preserve">LIDER COORDINADOR (A) DE PROYECTOS DEL PORTAL DE OBLIGACIONES DE TRANSPARENCIA </t>
  </si>
  <si>
    <t>SECRETARIA DE SALUD DE LA CDMX</t>
  </si>
  <si>
    <t>DESARROLLADOR (A) WEB</t>
  </si>
  <si>
    <t>INFORMATICA</t>
  </si>
  <si>
    <t>CONVERSE DE MEXICO</t>
  </si>
  <si>
    <t>ASISTENTE DE SISTEMAS</t>
  </si>
  <si>
    <t>MICROFORMAS SA DE CV</t>
  </si>
  <si>
    <t>DIGITALIZADOR (A)</t>
  </si>
  <si>
    <t>INSTITUCIONES EDUCATIVAS DE LA CDMX</t>
  </si>
  <si>
    <t>SOPORTE Y ACTUALIZACION AL SISTEMA DE REGISTRO</t>
  </si>
  <si>
    <t>DIRECCION DE SEGURIDAD CIUDADANA</t>
  </si>
  <si>
    <t>COORDINADOR (A) DE TECNOLOGIAS DE LA INFORMACION</t>
  </si>
  <si>
    <t>OFICIALIA MAYOR DEL DF</t>
  </si>
  <si>
    <t>COORDINADOR (A) DE FIRMA ELECTRONICA</t>
  </si>
  <si>
    <t>SUBDIRECTOR (A) DE POLITICA INFORMATICA</t>
  </si>
  <si>
    <t>DGTIC, SECRETARIA DE ADMINISTRACION Y FINANZAS</t>
  </si>
  <si>
    <t>JUD DE INCIDENTES INFORMATICOS</t>
  </si>
  <si>
    <t>OFICIALIA MAYOR</t>
  </si>
  <si>
    <t xml:space="preserve">APOYO Y ATENCION A REPRESENTANTES </t>
  </si>
  <si>
    <t>PROCURADURIA GENERAL DE JUSTICIA DEL DF</t>
  </si>
  <si>
    <t>DISEÑADOR (A)/DESARROLLADOR (A) DE AMBIENTES</t>
  </si>
  <si>
    <t xml:space="preserve">PSICOMETRIA INTEGRAL Y DESARROLLO PSICOLOGICO </t>
  </si>
  <si>
    <t>INGENIERIA EN COMPUTACION</t>
  </si>
  <si>
    <t xml:space="preserve">SECRETARIA DE FINANZAS </t>
  </si>
  <si>
    <t>SECRETARIA DE FINANZAS</t>
  </si>
  <si>
    <t>SUBDIRECTOR (A) DE MESA DE AYUDA</t>
  </si>
  <si>
    <t>OFICIALIA MAYOR DE LA CIUDAD DE MEXICO</t>
  </si>
  <si>
    <t>JUD DE ANALISIS Y DISEÑO DE SISTEMAS</t>
  </si>
  <si>
    <t>JUD DE DESARROLLO DE SISTEMAS</t>
  </si>
  <si>
    <t>BANCO INTERAMERICANO</t>
  </si>
  <si>
    <t>PROGRAMADOR (A) WEB</t>
  </si>
  <si>
    <t>MDS</t>
  </si>
  <si>
    <t xml:space="preserve">TETL RESTAURACIONES, SA DE CV </t>
  </si>
  <si>
    <t>COORDINADOR (A)</t>
  </si>
  <si>
    <t>SISTEMAS Y TECNOLOGIAS DE LA INFORMACION</t>
  </si>
  <si>
    <t xml:space="preserve">SACKBE, SA DE CV </t>
  </si>
  <si>
    <t>JUD DE MESA DE SERVICIO DE LA DGGTIC</t>
  </si>
  <si>
    <t>INGENIERIA EN COMUNICACIONES Y ELECTRONICA</t>
  </si>
  <si>
    <t>AXTEL</t>
  </si>
  <si>
    <t>INGENIERO (A) DE SOPORTE AL BACKBONE</t>
  </si>
  <si>
    <t>METRORED</t>
  </si>
  <si>
    <t>ING NOC</t>
  </si>
  <si>
    <t>JUD DE MESA DE AYUDA</t>
  </si>
  <si>
    <t xml:space="preserve">SISTEMA CASA SA DE CV </t>
  </si>
  <si>
    <t>ANALISTA DESARROLLADOR (A) WEB</t>
  </si>
  <si>
    <t xml:space="preserve">DIRECCION GENERAL DE ADMINISTRACION DE PERSONAL Y UNINOMINA </t>
  </si>
  <si>
    <t>TECNICO (A) OPERATIVO (A)</t>
  </si>
  <si>
    <t>SECRETARIA DE DESARROLLO ECONOMICO</t>
  </si>
  <si>
    <t>HOMOLOGO (A) A JEFE (A) DE UNIDAD</t>
  </si>
  <si>
    <t xml:space="preserve">PROCURADURIA GENERAL DE LA REPUBLICA </t>
  </si>
  <si>
    <t>REPONSANBLE DE SERVICIOS TIC</t>
  </si>
  <si>
    <t>SECRETARIA DE FINANZAS DEL DF</t>
  </si>
  <si>
    <t>DIRECTOR (A) DE AREA</t>
  </si>
  <si>
    <t>INGENIERO (A) MECANICO (A) ELECTRICISTA</t>
  </si>
  <si>
    <t>SUBDIRECTOR (A) DE AREA</t>
  </si>
  <si>
    <t>JUD</t>
  </si>
  <si>
    <t>CENTRO DE CAPACITACION Y CONSULTORIA EN ELECTRONICA, TECNOLOGIAS DE LA INFORMACION, COMUNICACIONES Y SISTEMAS</t>
  </si>
  <si>
    <t>CEO</t>
  </si>
  <si>
    <t>TECNOLOGIAS DE INFORMACION</t>
  </si>
  <si>
    <t>POLICIA BANCARIA E INDUSTRIAL</t>
  </si>
  <si>
    <t>SUBDIRECTOR (A) DE INFORMATICA</t>
  </si>
  <si>
    <t>SUBSECRETARIA DE OPERACIÓN POLICIAL SSP DF</t>
  </si>
  <si>
    <t>JUD DE PLANEACION E INFORMACION</t>
  </si>
  <si>
    <t>SECRETARIA DE ADMINISTRACION Y FINANZAS CDMX</t>
  </si>
  <si>
    <t>HONORARIOS</t>
  </si>
  <si>
    <t>WAL WORTH</t>
  </si>
  <si>
    <t xml:space="preserve">BECARIO (A) EN SOPORTE TECNICO </t>
  </si>
  <si>
    <t>CASC</t>
  </si>
  <si>
    <t xml:space="preserve">AYUDANTE DE ALMACEN </t>
  </si>
  <si>
    <t>COMISION FEDERAL DE ELECTRICIDAD</t>
  </si>
  <si>
    <t>ASESOR (A) DE TECNOLOGIAS</t>
  </si>
  <si>
    <t>ASESOR (A)</t>
  </si>
  <si>
    <t>GRUPO M42</t>
  </si>
  <si>
    <t>DIRECTOR (A) DE TECNOLOGIAS DE LA INFORMACION</t>
  </si>
  <si>
    <t>METALES OLMOS</t>
  </si>
  <si>
    <t>AYUDANTE</t>
  </si>
  <si>
    <t>INGENIERIA MECANICO (A) ELECTRICISTA (ELECTRICA Y ELECTRONICA)</t>
  </si>
  <si>
    <t>ADMINISTRATIVO (A)</t>
  </si>
  <si>
    <t>UNAM</t>
  </si>
  <si>
    <t>SISTEMAS</t>
  </si>
  <si>
    <t xml:space="preserve">SISTEMA DE AGUAS DE LA CDMX </t>
  </si>
  <si>
    <t>WEB MASTER</t>
  </si>
  <si>
    <t>INGENIERIA EN TECNOLOGIAS COMPUTACIONALES</t>
  </si>
  <si>
    <t>DIRECCION GENERAL DE TECNOLOGIAS DE LA INFORMACION Y COMUNICACIONES</t>
  </si>
  <si>
    <t>JUD DE SERVIDORES FISICOS</t>
  </si>
  <si>
    <t>GD MEXICO</t>
  </si>
  <si>
    <t>INGENIERO (A) DE SOPORTE</t>
  </si>
  <si>
    <t>COLEGIO INTERAMERICANO DE DEFENSA</t>
  </si>
  <si>
    <t>INGENIERO (A) TI</t>
  </si>
  <si>
    <t xml:space="preserve">DIDI FOOD </t>
  </si>
  <si>
    <t>ATENCION AL CLIENTE</t>
  </si>
  <si>
    <t>CASANOVA RENTACAR</t>
  </si>
  <si>
    <t>SOPORTE TECNICO</t>
  </si>
  <si>
    <t>JUD DE REDES DE DATOS</t>
  </si>
  <si>
    <t xml:space="preserve">ASIAMI SA DE CV </t>
  </si>
  <si>
    <t xml:space="preserve"> INGENIERO (A) DE SOPORTE </t>
  </si>
  <si>
    <t>DELEGACION DE PARTICIPACION CIUDADANA</t>
  </si>
  <si>
    <t>SERVICIO SOCIAL</t>
  </si>
  <si>
    <t xml:space="preserve">PRESTADOR (A) DE SERVICIOS PROFESIONALES </t>
  </si>
  <si>
    <t xml:space="preserve">PRACTICAS PROFESIONALES </t>
  </si>
  <si>
    <t xml:space="preserve">ESCUELA PRIMARIA LEONA VICARIO </t>
  </si>
  <si>
    <t xml:space="preserve">DOCENTE DE INFORMATICA </t>
  </si>
  <si>
    <t>RAISA (ROBOTICA Y AUTOMATIZACION INDUSTRIAL)</t>
  </si>
  <si>
    <t>AUXILIAR DE SISTEMAS</t>
  </si>
  <si>
    <t>TOSHIBA</t>
  </si>
  <si>
    <t>TECNICO (A) OPERADOR (A)</t>
  </si>
  <si>
    <t>CECYTEM TEPOTZOTLAN</t>
  </si>
  <si>
    <t>JUD "A"</t>
  </si>
  <si>
    <t xml:space="preserve">SECRETARIA DE SEGURIDAD CIUDADANA </t>
  </si>
  <si>
    <t>SUPERVISOR (A) DE SISTEMAS ADMINISTRATIVOS "E"</t>
  </si>
  <si>
    <t xml:space="preserve">GRUPO ASPRO </t>
  </si>
  <si>
    <t xml:space="preserve">INGENIERO (A) DE PROYECTOS </t>
  </si>
  <si>
    <t>PINTURAS GANAR</t>
  </si>
  <si>
    <t xml:space="preserve">DESARROLLADOR (A) DE SISTEMAS </t>
  </si>
  <si>
    <t>COMSION NACIONAL DE PROTECCION SOCIAL EN SALUD</t>
  </si>
  <si>
    <t xml:space="preserve">AUXILIAR </t>
  </si>
  <si>
    <t>DIRECCION DE SISTEMAS</t>
  </si>
  <si>
    <t>MATEMATICAS APLICADAS Y COMPUTACION</t>
  </si>
  <si>
    <t>SECRETARIA DE FINANAS DE CDMX</t>
  </si>
  <si>
    <t>SUBDIRECTOR (A) DE ANALISIS Y ADMINISTRACION DE BASES DE DATOS</t>
  </si>
  <si>
    <t>JUD DE ANALISIS DE BODEGA DE DATOS</t>
  </si>
  <si>
    <t xml:space="preserve">SECRETARIA DE PROTECCION CIVIL </t>
  </si>
  <si>
    <t>DESARROLLADOR (A)</t>
  </si>
  <si>
    <t xml:space="preserve">APESA SFTWARE S.C. </t>
  </si>
  <si>
    <t>JUD DE OPERACION DE BASES DE DATOS INTERNAS</t>
  </si>
  <si>
    <t>SECRETARIA DE FINANZAS DE CDMX, DGI</t>
  </si>
  <si>
    <t>JUD DE ADMINISTRACION DE BASE DE DATOS "B"</t>
  </si>
  <si>
    <t xml:space="preserve">SECRETARIA DE FINANAS DE LA CDMX </t>
  </si>
  <si>
    <t>ENLACE "B"</t>
  </si>
  <si>
    <t>CENTRO DE INVESTIGACION EN COMPUTACION</t>
  </si>
  <si>
    <t>GENERACION DE PAGINAS WEB EN HTML5 Y CSS3</t>
  </si>
  <si>
    <t>ADMINISTRACION</t>
  </si>
  <si>
    <t>LANDERNETWORK</t>
  </si>
  <si>
    <t>DISEÑO GRAFICO</t>
  </si>
  <si>
    <t>SECRETARIA DE FINANZAS DEL GOBIERNO DEL DISTRITO FEDERAL</t>
  </si>
  <si>
    <t>DISEÑADOR (A) GRAFICO</t>
  </si>
  <si>
    <t>MAZRAFEN CONSULTORIA SA DE CV</t>
  </si>
  <si>
    <t>BECARIO (A) SAP</t>
  </si>
  <si>
    <t>COMERCIO Y NEGOCIOS INTERNACIONALES</t>
  </si>
  <si>
    <t>EQUIPOS, REFACCIONES Y SERVICIOS SA DE CV</t>
  </si>
  <si>
    <t>AUXILIAR ADMINISTRATIVO (A)</t>
  </si>
  <si>
    <t>TESORERIA DE LA CIUDAD DE MEXICO</t>
  </si>
  <si>
    <t>DOROTHY GAYNOR</t>
  </si>
  <si>
    <t xml:space="preserve">DESARROLLADOR (A) JUNIOR </t>
  </si>
  <si>
    <t>AGENCIA REGULADORA DE TRANSPORTE FERROVIARIO</t>
  </si>
  <si>
    <t>PSICOMETRIA INTEGRAL Y DESARROLLO PSICOLOGICO</t>
  </si>
  <si>
    <t>ENCARGADO (A) DE SISTEMAS</t>
  </si>
  <si>
    <t>INFORMATICA ADMINISTRATIVA</t>
  </si>
  <si>
    <t>DIRECCION GENERAL DE INFORMATICA, SEFIN CDMX</t>
  </si>
  <si>
    <t>SUBDIRECTOR (A) DE SISTEMAS DE RECURSOS MATERIALES Y ACTIVOS FIJOS</t>
  </si>
  <si>
    <t>SUBDIRECTOR (A) DE PROYECTOS</t>
  </si>
  <si>
    <t>JUD DE SISTEMAS FINANCIEROS Y CONTABLES</t>
  </si>
  <si>
    <t>CONTADURIA PUBLICA</t>
  </si>
  <si>
    <t>INSTITUTO MEXICANO DE CINEMATOGRAFIA</t>
  </si>
  <si>
    <t>JUD DE EVALUACION Y GESTION</t>
  </si>
  <si>
    <t>HONORARIOS ASIMILABLES A SALARIOS</t>
  </si>
  <si>
    <t>JUD DE NORMATIVIDAD</t>
  </si>
  <si>
    <t xml:space="preserve">ANALISTA DE BASE DE DATOS </t>
  </si>
  <si>
    <t>GRUPO DIAGNOSTICO ARIES</t>
  </si>
  <si>
    <t xml:space="preserve">ANALISTA -PROGRAMADOR (A) DE SISTEMAS </t>
  </si>
  <si>
    <t>JEFE (A) DE DEPARTAMENTO</t>
  </si>
  <si>
    <t>SECRETARIA DE SALUD DEL DISTRITO FEDERAL</t>
  </si>
  <si>
    <t>JUD DE PLANEACION Y ANALISIS DE SISTEMAS INTERNOS</t>
  </si>
  <si>
    <t>INGENIERIA EN SISTEMAS INTELIGENTES</t>
  </si>
  <si>
    <t>JUD DE OPERACIÓN DE SISTEMAS INTERNOS "B"</t>
  </si>
  <si>
    <t>JUD DE OPERACIÓN DE SISTEMAS DE RECAUDACION</t>
  </si>
  <si>
    <t>JUD DE ADMINISTRACION DE BASE DE DATOS "A"</t>
  </si>
  <si>
    <t>INGENIERIA EN ELECTRONICA Y COMUNICACIONES</t>
  </si>
  <si>
    <t>APIUDI S.A. DE C.V.</t>
  </si>
  <si>
    <t>ANALISTA PROGRAMADOR (A)</t>
  </si>
  <si>
    <t xml:space="preserve">HONORARIOS </t>
  </si>
  <si>
    <t xml:space="preserve">VORTECH </t>
  </si>
  <si>
    <t>ANALSITA DE DATOS JR</t>
  </si>
  <si>
    <t xml:space="preserve">SECRETARIA DE ADMINISTRACION Y FINANZAS </t>
  </si>
  <si>
    <t>JUD DE ATENCION A LA OPERACIÓN CATASTRAL</t>
  </si>
  <si>
    <t>SECRETARIA DE FINANZAS DE CDMX</t>
  </si>
  <si>
    <t>JUD DE OPERACIÓN FISCAL</t>
  </si>
  <si>
    <t>SECRETARIA DE ADMINISTRACION YFINANZAS</t>
  </si>
  <si>
    <t>FORMULA SISTEMAS</t>
  </si>
  <si>
    <t>CINEMEX</t>
  </si>
  <si>
    <t xml:space="preserve">STAFF MULTI </t>
  </si>
  <si>
    <t xml:space="preserve">SECRETARIA DE SALUD DE LA CDMX </t>
  </si>
  <si>
    <t xml:space="preserve">DESARROLLADOR (A) WEB </t>
  </si>
  <si>
    <t xml:space="preserve">INGENIERIA EN SISTEMAS COMPUTACIONALES </t>
  </si>
  <si>
    <t xml:space="preserve">UNIVERSIDAD EN ESTUDIOS DE POSGRADO </t>
  </si>
  <si>
    <t>ENCARGADO (A) DEL AREA DE SISTEMAS</t>
  </si>
  <si>
    <t>UNIVERSITARIO CONVERSA</t>
  </si>
  <si>
    <t xml:space="preserve">PROFESOR (A) EN COMPUTACION </t>
  </si>
  <si>
    <t>MUNICIPIO DE NEZAHUALCOYOTL</t>
  </si>
  <si>
    <t>JUD DE SISTEMAS</t>
  </si>
  <si>
    <t>INSTITUTO NACIONAL DE MIGRACION</t>
  </si>
  <si>
    <t>KJFM DISEÑO Y SOLUCIONES S.A. DE C.V.</t>
  </si>
  <si>
    <t>INGENIERO (A) ESPECIALISTA EN INFRAESTRUCTURA</t>
  </si>
  <si>
    <t>SEDESOL - INTERMEX - GRECOPA</t>
  </si>
  <si>
    <t>PRESTADOR (A) DE SERVICIOS PROFESIONALES</t>
  </si>
  <si>
    <t>ADMINISTRACION DE NEGOCIOS</t>
  </si>
  <si>
    <t>SEDATU</t>
  </si>
  <si>
    <t>SEDESOL . UAT</t>
  </si>
  <si>
    <t>LIDER DE PROYECTOS</t>
  </si>
  <si>
    <t>HONORARIOS ASIMILADOS A SALARIOS</t>
  </si>
  <si>
    <t>COMPUTACION</t>
  </si>
  <si>
    <t>CONVENIO UAMI-INE</t>
  </si>
  <si>
    <t>TESTER DE CAJA NEGRA</t>
  </si>
  <si>
    <t>UAM</t>
  </si>
  <si>
    <t>ADMINISTRADOR (A) LMS</t>
  </si>
  <si>
    <t>INE</t>
  </si>
  <si>
    <t>TESTER</t>
  </si>
  <si>
    <t>SEDESOL GRUPO EMPRESARIAL GRECOPA</t>
  </si>
  <si>
    <t>TECNICO (A) ADMINISTRATIVO (A)</t>
  </si>
  <si>
    <t>INGENIERIA EN ELECTRONICA</t>
  </si>
  <si>
    <t>BCM INTITUTO NACIONAL DE MIGRACION</t>
  </si>
  <si>
    <t>ESPECIALISTA EN FOUTERS Y SWITCHING</t>
  </si>
  <si>
    <t>SBEL SYSTEM</t>
  </si>
  <si>
    <t>ANALISTA DE PROYECTO</t>
  </si>
  <si>
    <t xml:space="preserve">SECRETARIA DE ADMINISTRACION Y FINANZAS GCDMX </t>
  </si>
  <si>
    <t>SUBJEFE (A) ADMINISTRATIVO (A) "C"</t>
  </si>
  <si>
    <t>INGENIERIA EN TELEMATICA</t>
  </si>
  <si>
    <t>C&amp;A SYSTEMS</t>
  </si>
  <si>
    <t>CONSULTOR (A)</t>
  </si>
  <si>
    <t xml:space="preserve">DELEGACION TLALPAN </t>
  </si>
  <si>
    <t xml:space="preserve">LIDER COORDINADOR (A) </t>
  </si>
  <si>
    <t>VER NOTA ACLARATORIA EN LA COLUMNA NOTA</t>
  </si>
  <si>
    <t>JUD DE CONSTRUCCION DE COMPONENTES DE SOFTWARE</t>
  </si>
  <si>
    <t>SECRETARIA DE DESARROLLO SOCIAL</t>
  </si>
  <si>
    <t>OUTSOURCING</t>
  </si>
  <si>
    <t>RESTAURANTE GRAN TEOCALLI</t>
  </si>
  <si>
    <t>INGENIERO (A) EN SISTEMAS</t>
  </si>
  <si>
    <t xml:space="preserve">DIRECCION GENERAL DE ADMINISTRACION DEL PERSONAL </t>
  </si>
  <si>
    <t>SUBJEFE (A) ADMINISTRATIVO (A)  C</t>
  </si>
  <si>
    <t xml:space="preserve">TELEVISION EDUCATIVA </t>
  </si>
  <si>
    <t>COLTOMEX</t>
  </si>
  <si>
    <t xml:space="preserve">PROGRAMADOR (A) ANALISTA </t>
  </si>
  <si>
    <t>SECRETARIA DE SALUD DE CDMX</t>
  </si>
  <si>
    <t>SECRETARIA DE COMUNICACIONES Y TRANSPORTES</t>
  </si>
  <si>
    <t xml:space="preserve">JUD DE SISTEMAS ADMINISTRATIVOS </t>
  </si>
  <si>
    <t>ANALISTA PROGRAMADOR (A) HONORARIOS</t>
  </si>
  <si>
    <t>INDRA COMPANY</t>
  </si>
  <si>
    <t>SYSTEM ENGINEER</t>
  </si>
  <si>
    <t>JUD DE OPERACION DE SISTEMAS ADMINISTRATIVOS INTERNOS</t>
  </si>
  <si>
    <t xml:space="preserve">SUPERVISOR (A) ADMINISTRATIVO (A) E </t>
  </si>
  <si>
    <t xml:space="preserve">TECNICO (A) OPERADOR (A) PR C </t>
  </si>
  <si>
    <t xml:space="preserve">SERVICIO SOCIAL </t>
  </si>
  <si>
    <t>HD SOLUCIONES S.A. DE C.V.</t>
  </si>
  <si>
    <t>DESARROLLADOR (A) JAVA</t>
  </si>
  <si>
    <t xml:space="preserve">NO ESPECIFICA </t>
  </si>
  <si>
    <t>DISTRIBUIDORA DE CARNES FRIAS SAN ANGEL</t>
  </si>
  <si>
    <t xml:space="preserve">TELEFONIA Y MICROPROCESADORES STUDEN MODE </t>
  </si>
  <si>
    <t>INSTRUCTOR (A) Y COLABORADOR (A) DE CURSOS</t>
  </si>
  <si>
    <t>JUD DE DESARROLLO DE SISTEMAS ADMINISTRATIVOS</t>
  </si>
  <si>
    <t xml:space="preserve">DESARROLLADOR (A) FULL STACK </t>
  </si>
  <si>
    <t xml:space="preserve">CPA VISION </t>
  </si>
  <si>
    <t>DESARROLLADOR (A) JUNIOR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</si>
</sst>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_perfiles/dgtic_19005024.pdf" TargetMode="External"/><Relationship Id="rId21" Type="http://schemas.openxmlformats.org/officeDocument/2006/relationships/hyperlink" Target="http://transparencia.finanzas.cdmx.gob.mx/repositorio/public/upload/repositorio/DGAyF/2020/scp/fracc_XVII/flores_garduno_guillermo_natividad_2020_T3.xlsx" TargetMode="External"/><Relationship Id="rId42" Type="http://schemas.openxmlformats.org/officeDocument/2006/relationships/hyperlink" Target="http://transparencia.finanzas.cdmx.gob.mx/repositorio/public/upload/repositorio/DGAyF/2019/scp/fracc_XVII/gutierrez_guadarrama_gabriel.xlsx" TargetMode="External"/><Relationship Id="rId63" Type="http://schemas.openxmlformats.org/officeDocument/2006/relationships/hyperlink" Target="http://transparencia.finanzas.cdmx.gob.mx/repositorio/public/upload/repositorio/DGAyF/2019/scp/fracc_XVII/rodriguez_mendez_diego_eduardo.xlsx" TargetMode="External"/><Relationship Id="rId84" Type="http://schemas.openxmlformats.org/officeDocument/2006/relationships/hyperlink" Target="https://transparencia.finanzas.cdmx.gob.mx/repositorio/public/upload/repositorio/DGAyF/2024/scp/fracc_XVII_perfiles/dgtic_19004987.pdf" TargetMode="External"/><Relationship Id="rId138" Type="http://schemas.openxmlformats.org/officeDocument/2006/relationships/hyperlink" Target="https://transparencia.finanzas.cdmx.gob.mx/repositorio/public/upload/repositorio/DGAyF/2024/scp/fracc_XVII/Fr17_2024_sanciones.pdf" TargetMode="External"/><Relationship Id="rId159" Type="http://schemas.openxmlformats.org/officeDocument/2006/relationships/hyperlink" Target="https://transparencia.finanzas.cdmx.gob.mx/repositorio/public/upload/repositorio/DGAyF/2024/scp/fracc_XVII/Fr17_2024_sanciones.pdf" TargetMode="External"/><Relationship Id="rId170" Type="http://schemas.openxmlformats.org/officeDocument/2006/relationships/hyperlink" Target="https://transparencia.finanzas.cdmx.gob.mx/repositorio/public/upload/repositorio/DGAyF/2024/scp/fracc_XVII/Fr17_2024_sanciones.pdf" TargetMode="External"/><Relationship Id="rId191"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4/scp/fracc_XVII_perfiles/dgtic_19005013.pdf" TargetMode="External"/><Relationship Id="rId11" Type="http://schemas.openxmlformats.org/officeDocument/2006/relationships/hyperlink" Target="https://transparencia.finanzas.cdmx.gob.mx/repositorio/public/upload/repositorio/DGAyF/2024/scp/fracc_XVII/Fr17_2024_perfil_puesto.pdf" TargetMode="External"/><Relationship Id="rId32" Type="http://schemas.openxmlformats.org/officeDocument/2006/relationships/hyperlink" Target="https://transparencia.finanzas.cdmx.gob.mx/repositorio/public/upload/repositorio/DGAyF/2021/scp/fracc_XVII/buendia_morales_axel_2021_T4.xlsx" TargetMode="External"/><Relationship Id="rId53" Type="http://schemas.openxmlformats.org/officeDocument/2006/relationships/hyperlink" Target="http://transparencia.finanzas.cdmx.gob.mx/repositorio/public/upload/repositorio/DGAyF/2019/scp/fracc_XVII/ortigoza_castaneda_roberto.xlsx" TargetMode="External"/><Relationship Id="rId74" Type="http://schemas.openxmlformats.org/officeDocument/2006/relationships/hyperlink" Target="https://transparencia.finanzas.cdmx.gob.mx/repositorio/public/upload/repositorio/DGAyF/2023/scp/fracc_XVII/cruz_plata_luis_antonio_2023_T1.xlsx" TargetMode="External"/><Relationship Id="rId128" Type="http://schemas.openxmlformats.org/officeDocument/2006/relationships/hyperlink" Target="https://transparencia.finanzas.cdmx.gob.mx/repositorio/public/upload/repositorio/DGAyF/2024/scp/fracc_XVII_perfiles/dgtic_19005035.pdf" TargetMode="External"/><Relationship Id="rId14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Fr17_2024_perfil_puesto.pdf" TargetMode="External"/><Relationship Id="rId95" Type="http://schemas.openxmlformats.org/officeDocument/2006/relationships/hyperlink" Target="https://transparencia.finanzas.cdmx.gob.mx/repositorio/public/upload/repositorio/DGAyF/2024/scp/fracc_XVII_perfiles/dgtic_19004991.pdf" TargetMode="External"/><Relationship Id="rId160" Type="http://schemas.openxmlformats.org/officeDocument/2006/relationships/hyperlink" Target="https://transparencia.finanzas.cdmx.gob.mx/repositorio/public/upload/repositorio/DGAyF/2024/scp/fracc_XVII/Fr17_2024_sanciones.pdf" TargetMode="External"/><Relationship Id="rId181"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s://transparencia.finanzas.cdmx.gob.mx/repositorio/public/upload/repositorio/DGAyF/2024/scp/fracc_XVII/malagon_roque_jonathan_uriel_2024_T2.xlsx" TargetMode="External"/><Relationship Id="rId43" Type="http://schemas.openxmlformats.org/officeDocument/2006/relationships/hyperlink" Target="https://transparencia.finanzas.cdmx.gob.mx/repositorio/public/upload/repositorio/DGAyF/2022/scp/fracc_XVII/palomino_mendoza_marcos_francisco_2022_T2.xlsx" TargetMode="External"/><Relationship Id="rId64" Type="http://schemas.openxmlformats.org/officeDocument/2006/relationships/hyperlink" Target="https://transparencia.finanzas.cdmx.gob.mx/repositorio/public/upload/repositorio/DGAyF/2024/scp/fracc_XVII/molina_delgado_adriana_2024_T1.xlsx" TargetMode="External"/><Relationship Id="rId118" Type="http://schemas.openxmlformats.org/officeDocument/2006/relationships/hyperlink" Target="https://transparencia.finanzas.cdmx.gob.mx/repositorio/public/upload/repositorio/DGAyF/2024/scp/fracc_XVII_perfiles/dgtic_19005025.pdf" TargetMode="External"/><Relationship Id="rId139"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4/scp/fracc_XVII_perfiles/dgtic_19004988.pdf" TargetMode="External"/><Relationship Id="rId150" Type="http://schemas.openxmlformats.org/officeDocument/2006/relationships/hyperlink" Target="https://transparencia.finanzas.cdmx.gob.mx/repositorio/public/upload/repositorio/DGAyF/2024/scp/fracc_XVII/Fr17_2024_sanciones.pdf" TargetMode="External"/><Relationship Id="rId171" Type="http://schemas.openxmlformats.org/officeDocument/2006/relationships/hyperlink" Target="https://transparencia.finanzas.cdmx.gob.mx/repositorio/public/upload/repositorio/DGAyF/2024/scp/fracc_XVII/Fr17_2024_sanciones.pdf" TargetMode="External"/><Relationship Id="rId192"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19/scp/fracc_XVII/pineda_hernandez_salvador_clodoaldo.xlsx" TargetMode="External"/><Relationship Id="rId33" Type="http://schemas.openxmlformats.org/officeDocument/2006/relationships/hyperlink" Target="https://transparencia.finanzas.cdmx.gob.mx/repositorio/public/upload/repositorio/DGAyF/2023/scp/fracc_XVII/huitron_flores_wendy_ivonne_2023_T1.xlsx" TargetMode="External"/><Relationship Id="rId108" Type="http://schemas.openxmlformats.org/officeDocument/2006/relationships/hyperlink" Target="https://transparencia.finanzas.cdmx.gob.mx/repositorio/public/upload/repositorio/DGAyF/2024/scp/fracc_XVII_perfiles/dgtic_19005014.pdf" TargetMode="External"/><Relationship Id="rId129" Type="http://schemas.openxmlformats.org/officeDocument/2006/relationships/hyperlink" Target="https://transparencia.finanzas.cdmx.gob.mx/repositorio/public/upload/repositorio/DGAyF/2024/scp/fracc_XVII_perfiles/dgtic_19005036.pdf" TargetMode="External"/><Relationship Id="rId54" Type="http://schemas.openxmlformats.org/officeDocument/2006/relationships/hyperlink" Target="https://transparencia.finanzas.cdmx.gob.mx/repositorio/public/upload/repositorio/DGAyF/2024/scp/fracc_XVII/sanchez_noguez_jose_luis_2024_T2.xlsx" TargetMode="External"/><Relationship Id="rId75" Type="http://schemas.openxmlformats.org/officeDocument/2006/relationships/hyperlink" Target="http://transparencia.finanzas.cdmx.gob.mx/repositorio/public/upload/repositorio/DGAyF/2019/scp/fracc_XVII/de_la_rosa_luis_fernando_2020_1T.xlsx" TargetMode="External"/><Relationship Id="rId96" Type="http://schemas.openxmlformats.org/officeDocument/2006/relationships/hyperlink" Target="https://transparencia.finanzas.cdmx.gob.mx/repositorio/public/upload/repositorio/DGAyF/2024/scp/fracc_XVII_perfiles/dgtic_19004992.pdf" TargetMode="External"/><Relationship Id="rId140" Type="http://schemas.openxmlformats.org/officeDocument/2006/relationships/hyperlink" Target="https://transparencia.finanzas.cdmx.gob.mx/repositorio/public/upload/repositorio/DGAyF/2024/scp/fracc_XVII/Fr17_2024_sanciones.pdf" TargetMode="External"/><Relationship Id="rId161" Type="http://schemas.openxmlformats.org/officeDocument/2006/relationships/hyperlink" Target="https://transparencia.finanzas.cdmx.gob.mx/repositorio/public/upload/repositorio/DGAyF/2024/scp/fracc_XVII/Fr17_2024_sanciones.pdf" TargetMode="External"/><Relationship Id="rId182"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23" Type="http://schemas.openxmlformats.org/officeDocument/2006/relationships/hyperlink" Target="https://transparencia.finanzas.cdmx.gob.mx/repositorio/public/upload/repositorio/DGAyF/2023/scp/fracc_XVII/cabrera_perez_jesus_alexis_2023_T4.xlsx" TargetMode="External"/><Relationship Id="rId119" Type="http://schemas.openxmlformats.org/officeDocument/2006/relationships/hyperlink" Target="https://transparencia.finanzas.cdmx.gob.mx/repositorio/public/upload/repositorio/DGAyF/2024/scp/fracc_XVII_perfiles/dgtic_19005026.pdf" TargetMode="External"/><Relationship Id="rId44" Type="http://schemas.openxmlformats.org/officeDocument/2006/relationships/hyperlink" Target="https://transparencia.finanzas.cdmx.gob.mx/repositorio/public/upload/repositorio/DGAyF/2021/scp/fracc_XVII/cabrera_molina_javier_david_2021_T4.xlsx" TargetMode="External"/><Relationship Id="rId65" Type="http://schemas.openxmlformats.org/officeDocument/2006/relationships/hyperlink" Target="https://transparencia.finanzas.cdmx.gob.mx/repositorio/public/upload/repositorio/DGAyF/2024/scp/fracc_XVII/cruz_gutierrez_jordan_jesus_2024_T1.xlsx" TargetMode="External"/><Relationship Id="rId86" Type="http://schemas.openxmlformats.org/officeDocument/2006/relationships/hyperlink" Target="https://transparencia.finanzas.cdmx.gob.mx/repositorio/public/upload/repositorio/DGAyF/2024/scp/fracc_XVII_perfiles/dgtic_19005002.pdf" TargetMode="External"/><Relationship Id="rId130" Type="http://schemas.openxmlformats.org/officeDocument/2006/relationships/hyperlink" Target="https://transparencia.finanzas.cdmx.gob.mx/repositorio/public/upload/repositorio/DGAyF/2024/scp/fracc_XVII_perfiles/dgtic_19005037.pdf" TargetMode="External"/><Relationship Id="rId151" Type="http://schemas.openxmlformats.org/officeDocument/2006/relationships/hyperlink" Target="https://transparencia.finanzas.cdmx.gob.mx/repositorio/public/upload/repositorio/DGAyF/2024/scp/fracc_XVII/Fr17_2024_sanciones.pdf" TargetMode="External"/><Relationship Id="rId172" Type="http://schemas.openxmlformats.org/officeDocument/2006/relationships/hyperlink" Target="https://transparencia.finanzas.cdmx.gob.mx/repositorio/public/upload/repositorio/DGAyF/2024/scp/fracc_XVII/Fr17_2024_sanciones.pdf" TargetMode="External"/><Relationship Id="rId193"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garcia_morales_antonio_2020_1T.xlsx" TargetMode="External"/><Relationship Id="rId109" Type="http://schemas.openxmlformats.org/officeDocument/2006/relationships/hyperlink" Target="https://transparencia.finanzas.cdmx.gob.mx/repositorio/public/upload/repositorio/DGAyF/2024/scp/fracc_XVII_perfiles/dgtic_19005015.pdf" TargetMode="External"/><Relationship Id="rId34" Type="http://schemas.openxmlformats.org/officeDocument/2006/relationships/hyperlink" Target="http://transparencia.finanzas.cdmx.gob.mx/repositorio/public/upload/repositorio/DGAyF/2019/scp/fracc_XVII/alvarez_ramirez_jose_antonio.xlsx" TargetMode="External"/><Relationship Id="rId55" Type="http://schemas.openxmlformats.org/officeDocument/2006/relationships/hyperlink" Target="http://transparencia.finanzas.cdmx.gob.mx/repositorio/public/upload/repositorio/DGAyF/2019/scp/fracc_XVII/jimenez_teran_pedro_emmanuel.xlsx" TargetMode="External"/><Relationship Id="rId76" Type="http://schemas.openxmlformats.org/officeDocument/2006/relationships/hyperlink" Target="https://transparencia.finanzas.cdmx.gob.mx/repositorio/public/upload/repositorio/DGAyF/2024/scp/fracc_XVII/lopez_olivera_ana_laura_2024_T1.xlsx" TargetMode="External"/><Relationship Id="rId97" Type="http://schemas.openxmlformats.org/officeDocument/2006/relationships/hyperlink" Target="https://transparencia.finanzas.cdmx.gob.mx/repositorio/public/upload/repositorio/DGAyF/2024/scp/fracc_XVII_perfiles/dgtic_19004993.pdf" TargetMode="External"/><Relationship Id="rId120" Type="http://schemas.openxmlformats.org/officeDocument/2006/relationships/hyperlink" Target="https://transparencia.finanzas.cdmx.gob.mx/repositorio/public/upload/repositorio/DGAyF/2024/scp/fracc_XVII_perfiles/dgtic_19005027.pdf" TargetMode="External"/><Relationship Id="rId141"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4/scp/fracc_XVII/Fr17_2024_perfil_puesto.pdf" TargetMode="External"/><Relationship Id="rId71" Type="http://schemas.openxmlformats.org/officeDocument/2006/relationships/hyperlink" Target="http://transparencia.finanzas.cdmx.gob.mx/repositorio/public/upload/repositorio/DGAyF/2019/scp/fracc_XVII/martinez_carrillo_eduardo_daniel.xlsx" TargetMode="External"/><Relationship Id="rId92" Type="http://schemas.openxmlformats.org/officeDocument/2006/relationships/hyperlink" Target="https://transparencia.finanzas.cdmx.gob.mx/repositorio/public/upload/repositorio/DGAyF/2024/scp/fracc_XVII_perfiles/dgtic_19005009.pdf" TargetMode="External"/><Relationship Id="rId162" Type="http://schemas.openxmlformats.org/officeDocument/2006/relationships/hyperlink" Target="https://transparencia.finanzas.cdmx.gob.mx/repositorio/public/upload/repositorio/DGAyF/2024/scp/fracc_XVII/Fr17_2024_sanciones.pdf" TargetMode="External"/><Relationship Id="rId183"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perfil_puesto.pdf" TargetMode="External"/><Relationship Id="rId29" Type="http://schemas.openxmlformats.org/officeDocument/2006/relationships/hyperlink" Target="http://transparencia.finanzas.cdmx.gob.mx/repositorio/public/upload/repositorio/DGAyF/2021/scp/fracc_XVII/campos_magana_sergio_2021_T2.xlsx" TargetMode="External"/><Relationship Id="rId24" Type="http://schemas.openxmlformats.org/officeDocument/2006/relationships/hyperlink" Target="http://transparencia.finanzas.cdmx.gob.mx/repositorio/public/upload/repositorio/DGAyF/2019/scp/fracc_XVII/flores_lopez_hector_daniel.xlsx" TargetMode="External"/><Relationship Id="rId40" Type="http://schemas.openxmlformats.org/officeDocument/2006/relationships/hyperlink" Target="https://transparencia.finanzas.cdmx.gob.mx/repositorio/public/upload/repositorio/DGAyF/2021/scp/fracc_XVII/tovar_gonzalez_victor_abraham_2021_T4.xlsx" TargetMode="External"/><Relationship Id="rId45" Type="http://schemas.openxmlformats.org/officeDocument/2006/relationships/hyperlink" Target="http://transparencia.finanzas.cdmx.gob.mx/repositorio/public/upload/repositorio/DGAyF/2019/scp/fracc_XVII/lopez_hurtado_monica.xlsx" TargetMode="External"/><Relationship Id="rId66" Type="http://schemas.openxmlformats.org/officeDocument/2006/relationships/hyperlink" Target="http://transparencia.finanzas.cdmx.gob.mx/repositorio/public/upload/repositorio/DGAyF/2019/scp/fracc_XVII/segura_retana_felipe_de_jesus.xlsx" TargetMode="External"/><Relationship Id="rId87" Type="http://schemas.openxmlformats.org/officeDocument/2006/relationships/hyperlink" Target="https://transparencia.finanzas.cdmx.gob.mx/repositorio/public/upload/repositorio/DGAyF/2024/scp/fracc_XVII_perfiles/dgtic_19005003.pdf" TargetMode="External"/><Relationship Id="rId110" Type="http://schemas.openxmlformats.org/officeDocument/2006/relationships/hyperlink" Target="https://transparencia.finanzas.cdmx.gob.mx/repositorio/public/upload/repositorio/DGAyF/2024/scp/fracc_XVII_perfiles/dgtic_19004997.pdf" TargetMode="External"/><Relationship Id="rId115" Type="http://schemas.openxmlformats.org/officeDocument/2006/relationships/hyperlink" Target="https://transparencia.finanzas.cdmx.gob.mx/repositorio/public/upload/repositorio/DGAyF/2024/scp/fracc_XVII_perfiles/dgtic_19005022.pdf" TargetMode="External"/><Relationship Id="rId131" Type="http://schemas.openxmlformats.org/officeDocument/2006/relationships/hyperlink" Target="https://transparencia.finanzas.cdmx.gob.mx/repositorio/public/upload/repositorio/DGAyF/2024/scp/fracc_XVII_perfiles/dgtic_19005038.pdf" TargetMode="External"/><Relationship Id="rId136" Type="http://schemas.openxmlformats.org/officeDocument/2006/relationships/hyperlink" Target="https://transparencia.finanzas.cdmx.gob.mx/repositorio/public/upload/repositorio/DGAyF/2024/scp/fracc_XVII/Fr17_2024_sanciones.pdf" TargetMode="External"/><Relationship Id="rId157" Type="http://schemas.openxmlformats.org/officeDocument/2006/relationships/hyperlink" Target="https://transparencia.finanzas.cdmx.gob.mx/repositorio/public/upload/repositorio/DGAyF/2024/scp/fracc_XVII/Fr17_2024_sanciones.pdf" TargetMode="External"/><Relationship Id="rId178"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2/scp/fracc_XVII/solis_luna_erik_2022_T3.xlsx" TargetMode="External"/><Relationship Id="rId82" Type="http://schemas.openxmlformats.org/officeDocument/2006/relationships/hyperlink" Target="https://transparencia.finanzas.cdmx.gob.mx/repositorio/public/upload/repositorio/DGAyF/2024/scp/fracc_XVII_perfiles/dgtic_19004985.pdf" TargetMode="External"/><Relationship Id="rId152" Type="http://schemas.openxmlformats.org/officeDocument/2006/relationships/hyperlink" Target="https://transparencia.finanzas.cdmx.gob.mx/repositorio/public/upload/repositorio/DGAyF/2024/scp/fracc_XVII/Fr17_2024_sanciones.pdf" TargetMode="External"/><Relationship Id="rId173" Type="http://schemas.openxmlformats.org/officeDocument/2006/relationships/hyperlink" Target="https://transparencia.finanzas.cdmx.gob.mx/repositorio/public/upload/repositorio/DGAyF/2024/scp/fracc_XVII/Fr17_2024_sanciones.pdf" TargetMode="External"/><Relationship Id="rId194"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19/scp/fracc_XVII/medina_galindo_jorge_julian_2020_1T.xlsx" TargetMode="External"/><Relationship Id="rId14" Type="http://schemas.openxmlformats.org/officeDocument/2006/relationships/hyperlink" Target="https://transparencia.finanzas.cdmx.gob.mx/repositorio/public/upload/repositorio/DGAyF/2023/scp/fracc_XVII/hernandez_flores_jennifer_2023_T1.xlsx" TargetMode="External"/><Relationship Id="rId30" Type="http://schemas.openxmlformats.org/officeDocument/2006/relationships/hyperlink" Target="http://transparencia.finanzas.cdmx.gob.mx/repositorio/public/upload/repositorio/DGAyF/2019/scp/fracc_XVII/ruiz_villaran_ignacio.xlsx" TargetMode="External"/><Relationship Id="rId35" Type="http://schemas.openxmlformats.org/officeDocument/2006/relationships/hyperlink" Target="http://transparencia.finanzas.cdmx.gob.mx/repositorio/public/upload/repositorio/DGAyF/2019/scp/fracc_XVII/mendoza_velasco_jose_de_jesus.xlsx" TargetMode="External"/><Relationship Id="rId56" Type="http://schemas.openxmlformats.org/officeDocument/2006/relationships/hyperlink" Target="https://transparencia.finanzas.cdmx.gob.mx/repositorio/public/upload/repositorio/DGAyF/2021/scp/fracc_XVII/alvarez_velazquez_erik_alan_2021_T4.xlsx" TargetMode="External"/><Relationship Id="rId77" Type="http://schemas.openxmlformats.org/officeDocument/2006/relationships/hyperlink" Target="https://transparencia.finanzas.cdmx.gob.mx/repositorio/public/upload/repositorio/DGAyF/2024/scp/fracc_XVII/calderon_garcia_jose_antonio_2024_T2.xlsx" TargetMode="External"/><Relationship Id="rId100" Type="http://schemas.openxmlformats.org/officeDocument/2006/relationships/hyperlink" Target="https://transparencia.finanzas.cdmx.gob.mx/repositorio/public/upload/repositorio/DGAyF/2024/scp/fracc_XVII_perfiles/dgtic_19004996.pdf" TargetMode="External"/><Relationship Id="rId105" Type="http://schemas.openxmlformats.org/officeDocument/2006/relationships/hyperlink" Target="https://transparencia.finanzas.cdmx.gob.mx/repositorio/public/upload/repositorio/DGAyF/2024/scp/fracc_XVII_perfiles/dgtic_19005010.pdf" TargetMode="External"/><Relationship Id="rId126" Type="http://schemas.openxmlformats.org/officeDocument/2006/relationships/hyperlink" Target="https://transparencia.finanzas.cdmx.gob.mx/repositorio/public/upload/repositorio/DGAyF/2024/scp/fracc_XVII_perfiles/dgtic_19005033.pdf" TargetMode="External"/><Relationship Id="rId147" Type="http://schemas.openxmlformats.org/officeDocument/2006/relationships/hyperlink" Target="https://transparencia.finanzas.cdmx.gob.mx/repositorio/public/upload/repositorio/DGAyF/2024/scp/fracc_XVII/Fr17_2024_sanciones.pdf" TargetMode="External"/><Relationship Id="rId16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Fr17_2024_perfil_puesto.pdf" TargetMode="External"/><Relationship Id="rId51" Type="http://schemas.openxmlformats.org/officeDocument/2006/relationships/hyperlink" Target="https://transparencia.finanzas.cdmx.gob.mx/repositorio/public/upload/repositorio/DGAyF/2024/scp/fracc_XVII/sanchez_arevalo_rodrigo_angel_2024_T1.xlsx" TargetMode="External"/><Relationship Id="rId72" Type="http://schemas.openxmlformats.org/officeDocument/2006/relationships/hyperlink" Target="https://transparencia.finanzas.cdmx.gob.mx/repositorio/public/upload/repositorio/DGAyF/2022/scp/fracc_XVII/venegas_ocampo_arturo_2022_T1.xlsx" TargetMode="External"/><Relationship Id="rId93" Type="http://schemas.openxmlformats.org/officeDocument/2006/relationships/hyperlink" Target="https://transparencia.finanzas.cdmx.gob.mx/repositorio/public/upload/repositorio/DGAyF/2024/scp/fracc_XVII_perfiles/dgtic_19004989.pdf" TargetMode="External"/><Relationship Id="rId98" Type="http://schemas.openxmlformats.org/officeDocument/2006/relationships/hyperlink" Target="https://transparencia.finanzas.cdmx.gob.mx/repositorio/public/upload/repositorio/DGAyF/2024/scp/fracc_XVII_perfiles/dgtic_19004994.pdf" TargetMode="External"/><Relationship Id="rId121" Type="http://schemas.openxmlformats.org/officeDocument/2006/relationships/hyperlink" Target="https://transparencia.finanzas.cdmx.gob.mx/repositorio/public/upload/repositorio/DGAyF/2024/scp/fracc_XVII_perfiles/dgtic_19005028.pdf" TargetMode="External"/><Relationship Id="rId142" Type="http://schemas.openxmlformats.org/officeDocument/2006/relationships/hyperlink" Target="https://transparencia.finanzas.cdmx.gob.mx/repositorio/public/upload/repositorio/DGAyF/2024/scp/fracc_XVII/Fr17_2024_sanciones.pdf" TargetMode="External"/><Relationship Id="rId163" Type="http://schemas.openxmlformats.org/officeDocument/2006/relationships/hyperlink" Target="https://transparencia.finanzas.cdmx.gob.mx/repositorio/public/upload/repositorio/DGAyF/2024/scp/fracc_XVII/Fr17_2024_sanciones.pdf" TargetMode="External"/><Relationship Id="rId184" Type="http://schemas.openxmlformats.org/officeDocument/2006/relationships/hyperlink" Target="https://transparencia.finanzas.cdmx.gob.mx/repositorio/public/upload/repositorio/DGAyF/2024/scp/fracc_XVII/Fr17_2024_sanciones.pdf" TargetMode="External"/><Relationship Id="rId189"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perfil_puesto.pdf" TargetMode="External"/><Relationship Id="rId25" Type="http://schemas.openxmlformats.org/officeDocument/2006/relationships/hyperlink" Target="https://transparencia.finanzas.cdmx.gob.mx/repositorio/public/upload/repositorio/DGAyF/2024/scp/fracc_XVII/hernandez_rojas_jose_david_2024_T1.xlsx" TargetMode="External"/><Relationship Id="rId46" Type="http://schemas.openxmlformats.org/officeDocument/2006/relationships/hyperlink" Target="http://transparencia.finanzas.cdmx.gob.mx/repositorio/public/upload/repositorio/DGAyF/2019/scp/fracc_XVII/cruz_benito_miguel_angel.xlsx" TargetMode="External"/><Relationship Id="rId67" Type="http://schemas.openxmlformats.org/officeDocument/2006/relationships/hyperlink" Target="https://transparencia.finanzas.cdmx.gob.mx/repositorio/public/upload/repositorio/DGAyF/2023/scp/fracc_XVII/lopez_avila_carlos_agustin_2023_T2.xlsx" TargetMode="External"/><Relationship Id="rId116" Type="http://schemas.openxmlformats.org/officeDocument/2006/relationships/hyperlink" Target="https://transparencia.finanzas.cdmx.gob.mx/repositorio/public/upload/repositorio/DGAyF/2024/scp/fracc_XVII_perfiles/dgtic_19005023.pdf" TargetMode="External"/><Relationship Id="rId137" Type="http://schemas.openxmlformats.org/officeDocument/2006/relationships/hyperlink" Target="https://transparencia.finanzas.cdmx.gob.mx/repositorio/public/upload/repositorio/DGAyF/2024/scp/fracc_XVII/Fr17_2024_sanciones.pdf" TargetMode="External"/><Relationship Id="rId158"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transparencia.finanzas.cdmx.gob.mx/repositorio/public/upload/repositorio/DGAyF/2019/scp/fracc_XVII/delgado_garcia_julio_cesar.xlsx" TargetMode="External"/><Relationship Id="rId41" Type="http://schemas.openxmlformats.org/officeDocument/2006/relationships/hyperlink" Target="https://transparencia.finanzas.cdmx.gob.mx/repositorio/public/upload/repositorio/DGAyF/2023/scp/fracc_XVII/jaramillo_galvan_diana_karen_2023_T4.xlsx" TargetMode="External"/><Relationship Id="rId62" Type="http://schemas.openxmlformats.org/officeDocument/2006/relationships/hyperlink" Target="http://transparencia.finanzas.cdmx.gob.mx/repositorio/public/upload/repositorio/DGAyF/2019/scp/fracc_XVII/gonzalez_hernandez_jose_luis.xlsx" TargetMode="External"/><Relationship Id="rId83" Type="http://schemas.openxmlformats.org/officeDocument/2006/relationships/hyperlink" Target="https://transparencia.finanzas.cdmx.gob.mx/repositorio/public/upload/repositorio/DGAyF/2024/scp/fracc_XVII_perfiles/dgtic_19004986.pdf" TargetMode="External"/><Relationship Id="rId88" Type="http://schemas.openxmlformats.org/officeDocument/2006/relationships/hyperlink" Target="https://transparencia.finanzas.cdmx.gob.mx/repositorio/public/upload/repositorio/DGAyF/2024/scp/fracc_XVII_perfiles/dgtic_19005004.pdf" TargetMode="External"/><Relationship Id="rId111" Type="http://schemas.openxmlformats.org/officeDocument/2006/relationships/hyperlink" Target="https://transparencia.finanzas.cdmx.gob.mx/repositorio/public/upload/repositorio/DGAyF/2024/scp/fracc_XVII_perfiles/dgtic_19005016.pdf" TargetMode="External"/><Relationship Id="rId132" Type="http://schemas.openxmlformats.org/officeDocument/2006/relationships/hyperlink" Target="https://transparencia.finanzas.cdmx.gob.mx/repositorio/public/upload/repositorio/DGAyF/2024/scp/fracc_XVII_perfiles/dgtic_19005039.pdf" TargetMode="External"/><Relationship Id="rId153" Type="http://schemas.openxmlformats.org/officeDocument/2006/relationships/hyperlink" Target="https://transparencia.finanzas.cdmx.gob.mx/repositorio/public/upload/repositorio/DGAyF/2024/scp/fracc_XVII/Fr17_2024_sanciones.pdf" TargetMode="External"/><Relationship Id="rId174" Type="http://schemas.openxmlformats.org/officeDocument/2006/relationships/hyperlink" Target="https://transparencia.finanzas.cdmx.gob.mx/repositorio/public/upload/repositorio/DGAyF/2024/scp/fracc_XVII/Fr17_2024_sanciones.pdf" TargetMode="External"/><Relationship Id="rId179" Type="http://schemas.openxmlformats.org/officeDocument/2006/relationships/hyperlink" Target="https://transparencia.finanzas.cdmx.gob.mx/repositorio/public/upload/repositorio/DGAyF/2024/scp/fracc_XVII/Fr17_2024_sanciones.pdf" TargetMode="External"/><Relationship Id="rId195" Type="http://schemas.openxmlformats.org/officeDocument/2006/relationships/hyperlink" Target="https://transparencia.finanzas.cdmx.gob.mx/repositorio/public/upload/repositorio/DGAyF/2024/scp/fracc_XVII/Fr17_2024_sanciones.pdf" TargetMode="External"/><Relationship Id="rId190"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transparencia.finanzas.cdmx.gob.mx/repositorio/public/upload/repositorio/DGAyF/2019/scp/fracc_XVII/carranza_martinez_ulises_andres.xlsx" TargetMode="External"/><Relationship Id="rId36" Type="http://schemas.openxmlformats.org/officeDocument/2006/relationships/hyperlink" Target="https://transparencia.finanzas.cdmx.gob.mx/repositorio/public/upload/repositorio/DGAyF/2023/scp/fracc_XVII/lopez_avalos_gerardo_2023_T1.xlsx" TargetMode="External"/><Relationship Id="rId57" Type="http://schemas.openxmlformats.org/officeDocument/2006/relationships/hyperlink" Target="http://transparencia.finanzas.cdmx.gob.mx/repositorio/public/upload/repositorio/DGAyF/2019/scp/fracc_XVII/ulloa_robledo_sara.xlsx" TargetMode="External"/><Relationship Id="rId106" Type="http://schemas.openxmlformats.org/officeDocument/2006/relationships/hyperlink" Target="https://transparencia.finanzas.cdmx.gob.mx/repositorio/public/upload/repositorio/DGAyF/2024/scp/fracc_XVII_perfiles/dgtic_19005012.pdf" TargetMode="External"/><Relationship Id="rId127" Type="http://schemas.openxmlformats.org/officeDocument/2006/relationships/hyperlink" Target="https://transparencia.finanzas.cdmx.gob.mx/repositorio/public/upload/repositorio/DGAyF/2024/scp/fracc_XVII_perfiles/dgtic_19005034.pdf" TargetMode="External"/><Relationship Id="rId10" Type="http://schemas.openxmlformats.org/officeDocument/2006/relationships/hyperlink" Target="https://transparencia.finanzas.cdmx.gob.mx/repositorio/public/upload/repositorio/DGAyF/2024/scp/fracc_XVII/Fr17_2024_perfil_puesto.pdf" TargetMode="External"/><Relationship Id="rId31" Type="http://schemas.openxmlformats.org/officeDocument/2006/relationships/hyperlink" Target="http://transparencia.finanzas.cdmx.gob.mx/repositorio/public/upload/repositorio/DGAyF/2019/scp/fracc_XVII/angeles_castro_desiderio_rodolfo.xlsx" TargetMode="External"/><Relationship Id="rId52" Type="http://schemas.openxmlformats.org/officeDocument/2006/relationships/hyperlink" Target="https://transparencia.finanzas.cdmx.gob.mx/repositorio/public/upload/repositorio/DGAyF/2020/scp/fracc_XVII/dietz_charles_elai_2020_T1.xlsx" TargetMode="External"/><Relationship Id="rId73" Type="http://schemas.openxmlformats.org/officeDocument/2006/relationships/hyperlink" Target="https://transparencia.finanzas.cdmx.gob.mx/repositorio/public/upload/repositorio/DGAyF/2024/scp/fracc_XVII/morales_zuniga_antonio_2024_T2.xlsx" TargetMode="External"/><Relationship Id="rId78" Type="http://schemas.openxmlformats.org/officeDocument/2006/relationships/hyperlink" Target="https://transparencia.finanzas.cdmx.gob.mx/repositorio/public/upload/repositorio/DGAyF/2024/scp/fracc_XVII_perfiles/dgtic_19004980.pdf" TargetMode="External"/><Relationship Id="rId94" Type="http://schemas.openxmlformats.org/officeDocument/2006/relationships/hyperlink" Target="https://transparencia.finanzas.cdmx.gob.mx/repositorio/public/upload/repositorio/DGAyF/2024/scp/fracc_XVII_perfiles/dgtic_19004990.pdf" TargetMode="External"/><Relationship Id="rId99" Type="http://schemas.openxmlformats.org/officeDocument/2006/relationships/hyperlink" Target="https://transparencia.finanzas.cdmx.gob.mx/repositorio/public/upload/repositorio/DGAyF/2024/scp/fracc_XVII_perfiles/dgtic_19004995.pdf" TargetMode="External"/><Relationship Id="rId101" Type="http://schemas.openxmlformats.org/officeDocument/2006/relationships/hyperlink" Target="https://transparencia.finanzas.cdmx.gob.mx/repositorio/public/upload/repositorio/DGAyF/2024/scp/fracc_XVII_perfiles/dgtic_19004998.pdf" TargetMode="External"/><Relationship Id="rId122" Type="http://schemas.openxmlformats.org/officeDocument/2006/relationships/hyperlink" Target="https://transparencia.finanzas.cdmx.gob.mx/repositorio/public/upload/repositorio/DGAyF/2024/scp/fracc_XVII_perfiles/dgtic_19005029.pdf" TargetMode="External"/><Relationship Id="rId143" Type="http://schemas.openxmlformats.org/officeDocument/2006/relationships/hyperlink" Target="https://transparencia.finanzas.cdmx.gob.mx/repositorio/public/upload/repositorio/DGAyF/2024/scp/fracc_XVII/Fr17_2024_sanciones.pdf" TargetMode="External"/><Relationship Id="rId148" Type="http://schemas.openxmlformats.org/officeDocument/2006/relationships/hyperlink" Target="https://transparencia.finanzas.cdmx.gob.mx/repositorio/public/upload/repositorio/DGAyF/2024/scp/fracc_XVII/Fr17_2024_sanciones.pdf" TargetMode="External"/><Relationship Id="rId164" Type="http://schemas.openxmlformats.org/officeDocument/2006/relationships/hyperlink" Target="https://transparencia.finanzas.cdmx.gob.mx/repositorio/public/upload/repositorio/DGAyF/2024/scp/fracc_XVII/Fr17_2024_sanciones.pdf" TargetMode="External"/><Relationship Id="rId169" Type="http://schemas.openxmlformats.org/officeDocument/2006/relationships/hyperlink" Target="https://transparencia.finanzas.cdmx.gob.mx/repositorio/public/upload/repositorio/DGAyF/2024/scp/fracc_XVII/Fr17_2024_sanciones.pdf" TargetMode="External"/><Relationship Id="rId18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Fr17_2024_perfil_puesto.pdf" TargetMode="External"/><Relationship Id="rId9" Type="http://schemas.openxmlformats.org/officeDocument/2006/relationships/hyperlink" Target="https://transparencia.finanzas.cdmx.gob.mx/repositorio/public/upload/repositorio/DGAyF/2024/scp/fracc_XVII/Fr17_2024_perfil_puesto.pdf" TargetMode="External"/><Relationship Id="rId180" Type="http://schemas.openxmlformats.org/officeDocument/2006/relationships/hyperlink" Target="https://transparencia.finanzas.cdmx.gob.mx/repositorio/public/upload/repositorio/DGAyF/2024/scp/fracc_XVII/Fr17_2024_sanciones.pdf" TargetMode="External"/><Relationship Id="rId26" Type="http://schemas.openxmlformats.org/officeDocument/2006/relationships/hyperlink" Target="http://transparencia.finanzas.cdmx.gob.mx/repositorio/public/upload/repositorio/DGAyF/2021/scp/fracc_XVII/estrada_perez_jose_gilberto_2021_T2.xlsx" TargetMode="External"/><Relationship Id="rId47" Type="http://schemas.openxmlformats.org/officeDocument/2006/relationships/hyperlink" Target="https://transparencia.finanzas.cdmx.gob.mx/repositorio/public/upload/repositorio/DGAyF/2024/scp/fracc_XVII/cornejo_soto_maribel_2024_T2.xlsx" TargetMode="External"/><Relationship Id="rId68" Type="http://schemas.openxmlformats.org/officeDocument/2006/relationships/hyperlink" Target="https://transparencia.finanzas.cdmx.gob.mx/repositorio/public/upload/repositorio/DGAyF/2024/scp/fracc_XVII/Fr17_2024_curricular.pdf" TargetMode="External"/><Relationship Id="rId89" Type="http://schemas.openxmlformats.org/officeDocument/2006/relationships/hyperlink" Target="https://transparencia.finanzas.cdmx.gob.mx/repositorio/public/upload/repositorio/DGAyF/2024/scp/fracc_XVII_perfiles/dgtic_19005005.pdf" TargetMode="External"/><Relationship Id="rId112" Type="http://schemas.openxmlformats.org/officeDocument/2006/relationships/hyperlink" Target="https://transparencia.finanzas.cdmx.gob.mx/repositorio/public/upload/repositorio/DGAyF/2024/scp/fracc_XVII_perfiles/dgtic_19005017.pdf" TargetMode="External"/><Relationship Id="rId133" Type="http://schemas.openxmlformats.org/officeDocument/2006/relationships/hyperlink" Target="https://transparencia.finanzas.cdmx.gob.mx/repositorio/public/upload/repositorio/DGAyF/2024/scp/fracc_XVII_perfiles/dgtic_19005040.pdf" TargetMode="External"/><Relationship Id="rId154" Type="http://schemas.openxmlformats.org/officeDocument/2006/relationships/hyperlink" Target="https://transparencia.finanzas.cdmx.gob.mx/repositorio/public/upload/repositorio/DGAyF/2024/scp/fracc_XVII/Fr17_2024_sanciones.pdf" TargetMode="External"/><Relationship Id="rId175" Type="http://schemas.openxmlformats.org/officeDocument/2006/relationships/hyperlink" Target="https://transparencia.finanzas.cdmx.gob.mx/repositorio/public/upload/repositorio/DGAyF/2024/scp/fracc_XVII/Fr17_2024_sanciones.pdf" TargetMode="External"/><Relationship Id="rId196"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cuevas_reyes_aurora_nayeli.xlsx" TargetMode="External"/><Relationship Id="rId37" Type="http://schemas.openxmlformats.org/officeDocument/2006/relationships/hyperlink" Target="https://transparencia.finanzas.cdmx.gob.mx/repositorio/public/upload/repositorio/DGAyF/2020/scp/fracc_XVII/cabrera_amador_omar_daniel_2020_T1.xlsx" TargetMode="External"/><Relationship Id="rId58" Type="http://schemas.openxmlformats.org/officeDocument/2006/relationships/hyperlink" Target="https://transparencia.finanzas.cdmx.gob.mx/repositorio/public/upload/repositorio/DGAyF/2024/scp/fracc_XVII/trejo_rosas_mauricio_fernando_2024_T2.xlsx" TargetMode="External"/><Relationship Id="rId79" Type="http://schemas.openxmlformats.org/officeDocument/2006/relationships/hyperlink" Target="https://transparencia.finanzas.cdmx.gob.mx/repositorio/public/upload/repositorio/DGAyF/2024/scp/fracc_XVII_perfiles/dgtic_19004982.pdf" TargetMode="External"/><Relationship Id="rId102" Type="http://schemas.openxmlformats.org/officeDocument/2006/relationships/hyperlink" Target="https://transparencia.finanzas.cdmx.gob.mx/repositorio/public/upload/repositorio/DGAyF/2024/scp/fracc_XVII_perfiles/dgtic_19004999.pdf" TargetMode="External"/><Relationship Id="rId123" Type="http://schemas.openxmlformats.org/officeDocument/2006/relationships/hyperlink" Target="https://transparencia.finanzas.cdmx.gob.mx/repositorio/public/upload/repositorio/DGAyF/2024/scp/fracc_XVII_perfiles/dgtic_19005030.pdf" TargetMode="External"/><Relationship Id="rId144"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4/scp/fracc_XVII_perfiles/dgtic_19005007.pdf" TargetMode="External"/><Relationship Id="rId165" Type="http://schemas.openxmlformats.org/officeDocument/2006/relationships/hyperlink" Target="https://transparencia.finanzas.cdmx.gob.mx/repositorio/public/upload/repositorio/DGAyF/2024/scp/fracc_XVII/Fr17_2024_sanciones.pdf" TargetMode="External"/><Relationship Id="rId186"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transparencia.finanzas.cdmx.gob.mx/repositorio/public/upload/repositorio/DGAyF/2019/scp/fracc_XVII/ramirez_licona_yair.xlsx" TargetMode="External"/><Relationship Id="rId48" Type="http://schemas.openxmlformats.org/officeDocument/2006/relationships/hyperlink" Target="http://transparencia.finanzas.cdmx.gob.mx/repositorio/public/upload/repositorio/DGAyF/2019/scp/fracc_XVII/zamorano_lopez_manuel_israel.xlsx" TargetMode="External"/><Relationship Id="rId69" Type="http://schemas.openxmlformats.org/officeDocument/2006/relationships/hyperlink" Target="https://transparencia.finanzas.cdmx.gob.mx/repositorio/public/upload/repositorio/DGAyF/2021/scp/fracc_XVII/galvan_angeles_joaquin_2021_1T.xlsx" TargetMode="External"/><Relationship Id="rId113" Type="http://schemas.openxmlformats.org/officeDocument/2006/relationships/hyperlink" Target="https://transparencia.finanzas.cdmx.gob.mx/repositorio/public/upload/repositorio/DGAyF/2024/scp/fracc_XVII_perfiles/dgtic_19005019.pdf" TargetMode="External"/><Relationship Id="rId134"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_perfiles/dgtic_19004983.pdf" TargetMode="External"/><Relationship Id="rId155" Type="http://schemas.openxmlformats.org/officeDocument/2006/relationships/hyperlink" Target="https://transparencia.finanzas.cdmx.gob.mx/repositorio/public/upload/repositorio/DGAyF/2024/scp/fracc_XVII/Fr17_2024_sanciones.pdf" TargetMode="External"/><Relationship Id="rId176" Type="http://schemas.openxmlformats.org/officeDocument/2006/relationships/hyperlink" Target="https://transparencia.finanzas.cdmx.gob.mx/repositorio/public/upload/repositorio/DGAyF/2024/scp/fracc_XVII/Fr17_2024_sanciones.pdf" TargetMode="External"/><Relationship Id="rId197"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s://transparencia.finanzas.cdmx.gob.mx/repositorio/public/upload/repositorio/DGAyF/2024/scp/fracc_XVII/carbajal_salazar_noemi_2024_T2.xlsx" TargetMode="External"/><Relationship Id="rId38" Type="http://schemas.openxmlformats.org/officeDocument/2006/relationships/hyperlink" Target="https://transparencia.finanzas.cdmx.gob.mx/repositorio/public/upload/repositorio/DGAyF/2024/scp/fracc_XVII/vazquez_torralva_omar_2024_T1.xlsx" TargetMode="External"/><Relationship Id="rId59" Type="http://schemas.openxmlformats.org/officeDocument/2006/relationships/hyperlink" Target="http://transparencia.finanzas.cdmx.gob.mx/repositorio/public/upload/repositorio/DGAyF/2019/scp/fracc_XVII/viruel_flores_cecilia_amairani_2020_1T.xlsx" TargetMode="External"/><Relationship Id="rId103" Type="http://schemas.openxmlformats.org/officeDocument/2006/relationships/hyperlink" Target="https://transparencia.finanzas.cdmx.gob.mx/repositorio/public/upload/repositorio/DGAyF/2024/scp/fracc_XVII_perfiles/dgtic_19005000.pdf" TargetMode="External"/><Relationship Id="rId124" Type="http://schemas.openxmlformats.org/officeDocument/2006/relationships/hyperlink" Target="https://transparencia.finanzas.cdmx.gob.mx/repositorio/public/upload/repositorio/DGAyF/2024/scp/fracc_XVII_perfiles/dgtic_19005031.pdf" TargetMode="External"/><Relationship Id="rId70" Type="http://schemas.openxmlformats.org/officeDocument/2006/relationships/hyperlink" Target="http://transparencia.finanzas.cdmx.gob.mx/repositorio/public/upload/repositorio/DGAyF/2021/scp/fracc_XVII/rodriguez_alvarez_angel_manelik_2021_T3.xlsx" TargetMode="External"/><Relationship Id="rId91" Type="http://schemas.openxmlformats.org/officeDocument/2006/relationships/hyperlink" Target="https://transparencia.finanzas.cdmx.gob.mx/repositorio/public/upload/repositorio/DGAyF/2024/scp/fracc_XVII_perfiles/dgtic_19005008.pdf" TargetMode="External"/><Relationship Id="rId145" Type="http://schemas.openxmlformats.org/officeDocument/2006/relationships/hyperlink" Target="https://transparencia.finanzas.cdmx.gob.mx/repositorio/public/upload/repositorio/DGAyF/2024/scp/fracc_XVII/Fr17_2024_sanciones.pdf" TargetMode="External"/><Relationship Id="rId166" Type="http://schemas.openxmlformats.org/officeDocument/2006/relationships/hyperlink" Target="https://transparencia.finanzas.cdmx.gob.mx/repositorio/public/upload/repositorio/DGAyF/2024/scp/fracc_XVII/Fr17_2024_sanciones.pdf" TargetMode="External"/><Relationship Id="rId187"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2/scp/fracc_XVII/dominguez_huepalcalco_heidy_jannet_2022_T4.xlsx" TargetMode="External"/><Relationship Id="rId49" Type="http://schemas.openxmlformats.org/officeDocument/2006/relationships/hyperlink" Target="http://transparencia.finanzas.cdmx.gob.mx/repositorio/public/upload/repositorio/DGAyF/2020/scp/fracc_XVII/asencio_godinez_fabian_2020_2T.xlsx" TargetMode="External"/><Relationship Id="rId114" Type="http://schemas.openxmlformats.org/officeDocument/2006/relationships/hyperlink" Target="https://transparencia.finanzas.cdmx.gob.mx/repositorio/public/upload/repositorio/DGAyF/2024/scp/fracc_XVII_perfiles/dgtic_19005021.pdf" TargetMode="External"/><Relationship Id="rId60" Type="http://schemas.openxmlformats.org/officeDocument/2006/relationships/hyperlink" Target="http://transparencia.finanzas.cdmx.gob.mx/repositorio/public/upload/repositorio/DGAyF/2020/scp/fracc_XVII/ramirez_diaz_eduardo.xlsx" TargetMode="External"/><Relationship Id="rId81" Type="http://schemas.openxmlformats.org/officeDocument/2006/relationships/hyperlink" Target="https://transparencia.finanzas.cdmx.gob.mx/repositorio/public/upload/repositorio/DGAyF/2024/scp/fracc_XVII_perfiles/dgtic_19004984.pdf" TargetMode="External"/><Relationship Id="rId135" Type="http://schemas.openxmlformats.org/officeDocument/2006/relationships/hyperlink" Target="https://transparencia.finanzas.cdmx.gob.mx/repositorio/public/upload/repositorio/DGAyF/2024/scp/fracc_XVII/Fr17_2024_sanciones.pdf" TargetMode="External"/><Relationship Id="rId156" Type="http://schemas.openxmlformats.org/officeDocument/2006/relationships/hyperlink" Target="https://transparencia.finanzas.cdmx.gob.mx/repositorio/public/upload/repositorio/DGAyF/2024/scp/fracc_XVII/Fr17_2024_sanciones.pdf" TargetMode="External"/><Relationship Id="rId177" Type="http://schemas.openxmlformats.org/officeDocument/2006/relationships/hyperlink" Target="https://transparencia.finanzas.cdmx.gob.mx/repositorio/public/upload/repositorio/DGAyF/2024/scp/fracc_XVII/Fr17_2024_sanciones.pdf" TargetMode="External"/><Relationship Id="rId198"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transparencia.finanzas.cdmx.gob.mx/repositorio/public/upload/repositorio/DGAyF/2019/scp/fracc_XVII/salgado_casiano_jose_noe.xlsx" TargetMode="External"/><Relationship Id="rId39" Type="http://schemas.openxmlformats.org/officeDocument/2006/relationships/hyperlink" Target="https://transparencia.finanzas.cdmx.gob.mx/repositorio/public/upload/repositorio/DGAyF/2024/scp/fracc_XVII/rodriguez_delgado_jaime_geovani_2024_T2.xlsx" TargetMode="External"/><Relationship Id="rId50" Type="http://schemas.openxmlformats.org/officeDocument/2006/relationships/hyperlink" Target="https://transparencia.finanzas.cdmx.gob.mx/repositorio/public/upload/repositorio/DGAyF/2024/scp/fracc_XVII/lopez_hernandez_gerardo_2024_T1.xlsx" TargetMode="External"/><Relationship Id="rId104" Type="http://schemas.openxmlformats.org/officeDocument/2006/relationships/hyperlink" Target="https://transparencia.finanzas.cdmx.gob.mx/repositorio/public/upload/repositorio/DGAyF/2024/scp/fracc_XVII_perfiles/dgtic_19005001.pdf" TargetMode="External"/><Relationship Id="rId125" Type="http://schemas.openxmlformats.org/officeDocument/2006/relationships/hyperlink" Target="https://transparencia.finanzas.cdmx.gob.mx/repositorio/public/upload/repositorio/DGAyF/2024/scp/fracc_XVII_perfiles/dgtic_19005032.pdf" TargetMode="External"/><Relationship Id="rId146" Type="http://schemas.openxmlformats.org/officeDocument/2006/relationships/hyperlink" Target="https://transparencia.finanzas.cdmx.gob.mx/repositorio/public/upload/repositorio/DGAyF/2024/scp/fracc_XVII/Fr17_2024_sanciones.pdf" TargetMode="External"/><Relationship Id="rId167" Type="http://schemas.openxmlformats.org/officeDocument/2006/relationships/hyperlink" Target="https://transparencia.finanzas.cdmx.gob.mx/repositorio/public/upload/repositorio/DGAyF/2024/scp/fracc_XVII/Fr17_2024_sanciones.pdf" TargetMode="External"/><Relationship Id="rId188"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155</v>
      </c>
      <c r="G8" s="3" t="s">
        <v>156</v>
      </c>
      <c r="H8" s="3" t="s">
        <v>157</v>
      </c>
      <c r="I8" s="3" t="s">
        <v>56</v>
      </c>
      <c r="J8" s="3" t="s">
        <v>84</v>
      </c>
      <c r="K8" s="3" t="s">
        <v>63</v>
      </c>
      <c r="L8" s="3" t="s">
        <v>309</v>
      </c>
      <c r="M8" s="9" t="str">
        <f ca="1">HYPERLINK("#"&amp;CELL("direccion",Tabla_472796!A4),"1")</f>
        <v>1</v>
      </c>
      <c r="N8" s="9" t="s">
        <v>338</v>
      </c>
      <c r="O8" s="9" t="s">
        <v>339</v>
      </c>
      <c r="P8" t="s">
        <v>69</v>
      </c>
      <c r="Q8" s="5" t="s">
        <v>81</v>
      </c>
      <c r="R8" t="s">
        <v>82</v>
      </c>
      <c r="S8" s="4">
        <v>45473</v>
      </c>
    </row>
    <row r="9" spans="1:20" x14ac:dyDescent="0.25">
      <c r="A9" s="3">
        <v>2024</v>
      </c>
      <c r="B9" s="4">
        <v>45383</v>
      </c>
      <c r="C9" s="4">
        <v>45473</v>
      </c>
      <c r="D9" s="3" t="s">
        <v>85</v>
      </c>
      <c r="E9" s="3" t="s">
        <v>86</v>
      </c>
      <c r="F9" s="3" t="s">
        <v>158</v>
      </c>
      <c r="G9" s="3" t="s">
        <v>159</v>
      </c>
      <c r="H9" s="3" t="s">
        <v>160</v>
      </c>
      <c r="I9" s="3" t="s">
        <v>56</v>
      </c>
      <c r="J9" s="3" t="s">
        <v>84</v>
      </c>
      <c r="K9" s="3" t="s">
        <v>63</v>
      </c>
      <c r="L9" s="3" t="s">
        <v>310</v>
      </c>
      <c r="M9" s="9" t="str">
        <f ca="1">HYPERLINK("#"&amp;CELL("direccion",Tabla_472796!A7),"2")</f>
        <v>2</v>
      </c>
      <c r="N9" s="9" t="s">
        <v>340</v>
      </c>
      <c r="O9" s="9" t="s">
        <v>341</v>
      </c>
      <c r="P9" s="3" t="s">
        <v>69</v>
      </c>
      <c r="Q9" s="5" t="s">
        <v>81</v>
      </c>
      <c r="R9" s="3" t="s">
        <v>82</v>
      </c>
      <c r="S9" s="4">
        <v>45473</v>
      </c>
    </row>
    <row r="10" spans="1:20" x14ac:dyDescent="0.25">
      <c r="A10" s="3">
        <v>2024</v>
      </c>
      <c r="B10" s="4">
        <v>45383</v>
      </c>
      <c r="C10" s="4">
        <v>45473</v>
      </c>
      <c r="D10" s="3" t="s">
        <v>87</v>
      </c>
      <c r="E10" s="3" t="s">
        <v>88</v>
      </c>
      <c r="F10" s="3" t="s">
        <v>161</v>
      </c>
      <c r="G10" s="3" t="s">
        <v>157</v>
      </c>
      <c r="H10" s="3" t="s">
        <v>162</v>
      </c>
      <c r="I10" s="3" t="s">
        <v>57</v>
      </c>
      <c r="J10" s="3" t="s">
        <v>84</v>
      </c>
      <c r="K10" s="3" t="s">
        <v>63</v>
      </c>
      <c r="L10" s="3" t="s">
        <v>311</v>
      </c>
      <c r="M10" s="9" t="str">
        <f ca="1">HYPERLINK("#"&amp;CELL("direccion",Tabla_472796!A10),"3")</f>
        <v>3</v>
      </c>
      <c r="N10" s="9" t="s">
        <v>342</v>
      </c>
      <c r="O10" s="9" t="s">
        <v>343</v>
      </c>
      <c r="P10" s="3" t="s">
        <v>69</v>
      </c>
      <c r="Q10" s="5" t="s">
        <v>81</v>
      </c>
      <c r="R10" s="3" t="s">
        <v>82</v>
      </c>
      <c r="S10" s="4">
        <v>45473</v>
      </c>
    </row>
    <row r="11" spans="1:20" x14ac:dyDescent="0.25">
      <c r="A11" s="3">
        <v>2024</v>
      </c>
      <c r="B11" s="4">
        <v>45383</v>
      </c>
      <c r="C11" s="4">
        <v>45473</v>
      </c>
      <c r="D11" s="3" t="s">
        <v>87</v>
      </c>
      <c r="E11" s="3" t="s">
        <v>89</v>
      </c>
      <c r="F11" s="3" t="s">
        <v>163</v>
      </c>
      <c r="G11" s="3" t="s">
        <v>164</v>
      </c>
      <c r="H11" s="3" t="s">
        <v>165</v>
      </c>
      <c r="I11" s="3" t="s">
        <v>56</v>
      </c>
      <c r="J11" s="3" t="s">
        <v>84</v>
      </c>
      <c r="K11" s="3" t="s">
        <v>63</v>
      </c>
      <c r="L11" s="3" t="s">
        <v>312</v>
      </c>
      <c r="M11" s="9" t="str">
        <f ca="1">HYPERLINK("#"&amp;CELL("direccion",Tabla_472796!A13),"4")</f>
        <v>4</v>
      </c>
      <c r="N11" s="9" t="s">
        <v>344</v>
      </c>
      <c r="O11" s="9" t="s">
        <v>345</v>
      </c>
      <c r="P11" s="3" t="s">
        <v>69</v>
      </c>
      <c r="Q11" s="5" t="s">
        <v>81</v>
      </c>
      <c r="R11" s="3" t="s">
        <v>82</v>
      </c>
      <c r="S11" s="4">
        <v>45473</v>
      </c>
    </row>
    <row r="12" spans="1:20" x14ac:dyDescent="0.25">
      <c r="A12" s="3">
        <v>2024</v>
      </c>
      <c r="B12" s="4">
        <v>45383</v>
      </c>
      <c r="C12" s="4">
        <v>45473</v>
      </c>
      <c r="D12" s="3" t="s">
        <v>85</v>
      </c>
      <c r="E12" s="3" t="s">
        <v>90</v>
      </c>
      <c r="F12" s="3" t="s">
        <v>166</v>
      </c>
      <c r="G12" s="3" t="s">
        <v>167</v>
      </c>
      <c r="H12" s="3" t="s">
        <v>168</v>
      </c>
      <c r="I12" s="3" t="s">
        <v>57</v>
      </c>
      <c r="J12" s="3" t="s">
        <v>84</v>
      </c>
      <c r="K12" s="3" t="s">
        <v>63</v>
      </c>
      <c r="L12" s="3" t="s">
        <v>313</v>
      </c>
      <c r="M12" s="9" t="str">
        <f ca="1">HYPERLINK("#"&amp;CELL("direccion",Tabla_472796!A16),"5")</f>
        <v>5</v>
      </c>
      <c r="N12" s="9" t="s">
        <v>346</v>
      </c>
      <c r="O12" s="9" t="s">
        <v>347</v>
      </c>
      <c r="P12" s="3" t="s">
        <v>69</v>
      </c>
      <c r="Q12" s="5" t="s">
        <v>81</v>
      </c>
      <c r="R12" s="3" t="s">
        <v>82</v>
      </c>
      <c r="S12" s="4">
        <v>45473</v>
      </c>
    </row>
    <row r="13" spans="1:20" x14ac:dyDescent="0.25">
      <c r="A13" s="3">
        <v>2024</v>
      </c>
      <c r="B13" s="4">
        <v>45383</v>
      </c>
      <c r="C13" s="4">
        <v>45473</v>
      </c>
      <c r="D13" s="3" t="s">
        <v>87</v>
      </c>
      <c r="E13" s="3" t="s">
        <v>91</v>
      </c>
      <c r="F13" s="3" t="s">
        <v>169</v>
      </c>
      <c r="G13" s="3" t="s">
        <v>170</v>
      </c>
      <c r="H13" s="3" t="s">
        <v>171</v>
      </c>
      <c r="I13" s="3" t="s">
        <v>57</v>
      </c>
      <c r="J13" s="3" t="s">
        <v>84</v>
      </c>
      <c r="K13" s="3" t="s">
        <v>63</v>
      </c>
      <c r="L13" s="3" t="s">
        <v>314</v>
      </c>
      <c r="M13" s="9" t="str">
        <f ca="1">HYPERLINK("#"&amp;CELL("direccion",Tabla_472796!A19),"6")</f>
        <v>6</v>
      </c>
      <c r="N13" s="9" t="s">
        <v>348</v>
      </c>
      <c r="O13" s="9" t="s">
        <v>349</v>
      </c>
      <c r="P13" s="3" t="s">
        <v>69</v>
      </c>
      <c r="Q13" s="5" t="s">
        <v>81</v>
      </c>
      <c r="R13" s="3" t="s">
        <v>82</v>
      </c>
      <c r="S13" s="4">
        <v>45473</v>
      </c>
    </row>
    <row r="14" spans="1:20" x14ac:dyDescent="0.25">
      <c r="A14" s="3">
        <v>2024</v>
      </c>
      <c r="B14" s="4">
        <v>45383</v>
      </c>
      <c r="C14" s="4">
        <v>45473</v>
      </c>
      <c r="D14" s="3" t="s">
        <v>87</v>
      </c>
      <c r="E14" s="3" t="s">
        <v>92</v>
      </c>
      <c r="F14" s="3" t="s">
        <v>172</v>
      </c>
      <c r="G14" s="3" t="s">
        <v>173</v>
      </c>
      <c r="H14" s="3" t="s">
        <v>174</v>
      </c>
      <c r="I14" s="3" t="s">
        <v>56</v>
      </c>
      <c r="J14" s="3" t="s">
        <v>84</v>
      </c>
      <c r="K14" s="3" t="s">
        <v>63</v>
      </c>
      <c r="L14" s="3" t="s">
        <v>315</v>
      </c>
      <c r="M14" s="9" t="str">
        <f ca="1">HYPERLINK("#"&amp;CELL("direccion",Tabla_472796!A22),"7")</f>
        <v>7</v>
      </c>
      <c r="N14" s="9" t="s">
        <v>350</v>
      </c>
      <c r="O14" s="9" t="s">
        <v>351</v>
      </c>
      <c r="P14" s="3" t="s">
        <v>69</v>
      </c>
      <c r="Q14" s="5" t="s">
        <v>81</v>
      </c>
      <c r="R14" s="3" t="s">
        <v>82</v>
      </c>
      <c r="S14" s="4">
        <v>45473</v>
      </c>
    </row>
    <row r="15" spans="1:20" x14ac:dyDescent="0.25">
      <c r="A15" s="3">
        <v>2024</v>
      </c>
      <c r="B15" s="4">
        <v>45383</v>
      </c>
      <c r="C15" s="4">
        <v>45473</v>
      </c>
      <c r="D15" s="3" t="s">
        <v>87</v>
      </c>
      <c r="E15" s="3" t="s">
        <v>93</v>
      </c>
      <c r="F15" s="3" t="s">
        <v>175</v>
      </c>
      <c r="G15" s="3" t="s">
        <v>176</v>
      </c>
      <c r="H15" s="3" t="s">
        <v>177</v>
      </c>
      <c r="I15" s="3" t="s">
        <v>56</v>
      </c>
      <c r="J15" s="3" t="s">
        <v>84</v>
      </c>
      <c r="K15" s="3" t="s">
        <v>63</v>
      </c>
      <c r="L15" s="3" t="s">
        <v>313</v>
      </c>
      <c r="M15" s="9" t="str">
        <f ca="1">HYPERLINK("#"&amp;CELL("direccion",Tabla_472796!A25),"8")</f>
        <v>8</v>
      </c>
      <c r="N15" s="9" t="s">
        <v>352</v>
      </c>
      <c r="O15" s="9" t="s">
        <v>353</v>
      </c>
      <c r="P15" s="3" t="s">
        <v>69</v>
      </c>
      <c r="Q15" s="5" t="s">
        <v>81</v>
      </c>
      <c r="R15" s="3" t="s">
        <v>82</v>
      </c>
      <c r="S15" s="4">
        <v>45473</v>
      </c>
    </row>
    <row r="16" spans="1:20" x14ac:dyDescent="0.25">
      <c r="A16" s="3">
        <v>2024</v>
      </c>
      <c r="B16" s="4">
        <v>45383</v>
      </c>
      <c r="C16" s="4">
        <v>45473</v>
      </c>
      <c r="D16" s="3" t="s">
        <v>94</v>
      </c>
      <c r="E16" s="3" t="s">
        <v>95</v>
      </c>
      <c r="F16" s="3" t="s">
        <v>178</v>
      </c>
      <c r="G16" s="3" t="s">
        <v>179</v>
      </c>
      <c r="H16" s="3" t="s">
        <v>159</v>
      </c>
      <c r="I16" s="3" t="s">
        <v>56</v>
      </c>
      <c r="J16" s="3" t="s">
        <v>84</v>
      </c>
      <c r="K16" s="3" t="s">
        <v>63</v>
      </c>
      <c r="L16" s="3" t="s">
        <v>315</v>
      </c>
      <c r="M16" s="9" t="str">
        <f ca="1">HYPERLINK("#"&amp;CELL("direccion",Tabla_472796!A28),"9")</f>
        <v>9</v>
      </c>
      <c r="N16" s="9" t="s">
        <v>354</v>
      </c>
      <c r="O16" s="9" t="s">
        <v>355</v>
      </c>
      <c r="P16" s="3" t="s">
        <v>69</v>
      </c>
      <c r="Q16" s="5" t="s">
        <v>81</v>
      </c>
      <c r="R16" s="3" t="s">
        <v>82</v>
      </c>
      <c r="S16" s="4">
        <v>45473</v>
      </c>
    </row>
    <row r="17" spans="1:19" x14ac:dyDescent="0.25">
      <c r="A17" s="3">
        <v>2024</v>
      </c>
      <c r="B17" s="4">
        <v>45383</v>
      </c>
      <c r="C17" s="4">
        <v>45473</v>
      </c>
      <c r="D17" s="3" t="s">
        <v>96</v>
      </c>
      <c r="E17" s="3" t="s">
        <v>97</v>
      </c>
      <c r="F17" s="3" t="s">
        <v>180</v>
      </c>
      <c r="G17" s="3" t="s">
        <v>162</v>
      </c>
      <c r="H17" s="3" t="s">
        <v>181</v>
      </c>
      <c r="I17" s="3" t="s">
        <v>56</v>
      </c>
      <c r="J17" s="3" t="s">
        <v>84</v>
      </c>
      <c r="K17" s="3" t="s">
        <v>63</v>
      </c>
      <c r="L17" s="3" t="s">
        <v>315</v>
      </c>
      <c r="M17" s="9" t="str">
        <f ca="1">HYPERLINK("#"&amp;CELL("direccion",Tabla_472796!A31),"10")</f>
        <v>10</v>
      </c>
      <c r="N17" s="9" t="s">
        <v>356</v>
      </c>
      <c r="O17" s="9" t="s">
        <v>357</v>
      </c>
      <c r="P17" s="3" t="s">
        <v>69</v>
      </c>
      <c r="Q17" s="5" t="s">
        <v>81</v>
      </c>
      <c r="R17" s="3" t="s">
        <v>82</v>
      </c>
      <c r="S17" s="4">
        <v>45473</v>
      </c>
    </row>
    <row r="18" spans="1:19" x14ac:dyDescent="0.25">
      <c r="A18" s="3">
        <v>2024</v>
      </c>
      <c r="B18" s="4">
        <v>45383</v>
      </c>
      <c r="C18" s="4">
        <v>45473</v>
      </c>
      <c r="D18" s="3" t="s">
        <v>87</v>
      </c>
      <c r="E18" s="3" t="s">
        <v>98</v>
      </c>
      <c r="F18" s="3" t="s">
        <v>182</v>
      </c>
      <c r="G18" s="3" t="s">
        <v>183</v>
      </c>
      <c r="H18" s="3" t="s">
        <v>184</v>
      </c>
      <c r="I18" s="3" t="s">
        <v>56</v>
      </c>
      <c r="J18" s="3" t="s">
        <v>84</v>
      </c>
      <c r="K18" s="3" t="s">
        <v>62</v>
      </c>
      <c r="L18" s="3" t="s">
        <v>316</v>
      </c>
      <c r="M18" s="9" t="str">
        <f ca="1">HYPERLINK("#"&amp;CELL("direccion",Tabla_472796!A34),"11")</f>
        <v>11</v>
      </c>
      <c r="N18" s="9" t="s">
        <v>358</v>
      </c>
      <c r="O18" s="9" t="s">
        <v>359</v>
      </c>
      <c r="P18" s="3" t="s">
        <v>69</v>
      </c>
      <c r="Q18" s="5" t="s">
        <v>81</v>
      </c>
      <c r="R18" s="3" t="s">
        <v>82</v>
      </c>
      <c r="S18" s="4">
        <v>45473</v>
      </c>
    </row>
    <row r="19" spans="1:19" x14ac:dyDescent="0.25">
      <c r="A19" s="3">
        <v>2024</v>
      </c>
      <c r="B19" s="4">
        <v>45383</v>
      </c>
      <c r="C19" s="4">
        <v>45473</v>
      </c>
      <c r="D19" s="3" t="s">
        <v>87</v>
      </c>
      <c r="E19" s="3" t="s">
        <v>99</v>
      </c>
      <c r="F19" s="3" t="s">
        <v>185</v>
      </c>
      <c r="G19" s="3" t="s">
        <v>186</v>
      </c>
      <c r="H19" s="3" t="s">
        <v>187</v>
      </c>
      <c r="I19" s="3" t="s">
        <v>56</v>
      </c>
      <c r="J19" s="3" t="s">
        <v>84</v>
      </c>
      <c r="K19" s="3" t="s">
        <v>63</v>
      </c>
      <c r="L19" s="3" t="s">
        <v>317</v>
      </c>
      <c r="M19" s="9" t="str">
        <f ca="1">HYPERLINK("#"&amp;CELL("direccion",Tabla_472796!A37),"12")</f>
        <v>12</v>
      </c>
      <c r="N19" s="9" t="s">
        <v>360</v>
      </c>
      <c r="O19" s="9" t="s">
        <v>361</v>
      </c>
      <c r="P19" s="3" t="s">
        <v>69</v>
      </c>
      <c r="Q19" s="5" t="s">
        <v>81</v>
      </c>
      <c r="R19" s="3" t="s">
        <v>82</v>
      </c>
      <c r="S19" s="4">
        <v>45473</v>
      </c>
    </row>
    <row r="20" spans="1:19" x14ac:dyDescent="0.25">
      <c r="A20" s="3">
        <v>2024</v>
      </c>
      <c r="B20" s="4">
        <v>45383</v>
      </c>
      <c r="C20" s="4">
        <v>45473</v>
      </c>
      <c r="D20" s="3" t="s">
        <v>96</v>
      </c>
      <c r="E20" s="3" t="s">
        <v>100</v>
      </c>
      <c r="F20" s="3" t="s">
        <v>188</v>
      </c>
      <c r="G20" s="3" t="s">
        <v>162</v>
      </c>
      <c r="H20" s="3" t="s">
        <v>189</v>
      </c>
      <c r="I20" s="3" t="s">
        <v>56</v>
      </c>
      <c r="J20" s="3" t="s">
        <v>84</v>
      </c>
      <c r="K20" s="3" t="s">
        <v>63</v>
      </c>
      <c r="L20" s="3" t="s">
        <v>317</v>
      </c>
      <c r="M20" s="9" t="str">
        <f ca="1">HYPERLINK("#"&amp;CELL("direccion",Tabla_472796!A40),"13")</f>
        <v>13</v>
      </c>
      <c r="N20" s="9" t="s">
        <v>362</v>
      </c>
      <c r="O20" s="5" t="s">
        <v>363</v>
      </c>
      <c r="P20" s="3" t="s">
        <v>69</v>
      </c>
      <c r="Q20" s="5" t="s">
        <v>81</v>
      </c>
      <c r="R20" s="3" t="s">
        <v>82</v>
      </c>
      <c r="S20" s="4">
        <v>45473</v>
      </c>
    </row>
    <row r="21" spans="1:19" x14ac:dyDescent="0.25">
      <c r="A21" s="3">
        <v>2024</v>
      </c>
      <c r="B21" s="4">
        <v>45383</v>
      </c>
      <c r="C21" s="4">
        <v>45473</v>
      </c>
      <c r="D21" s="3" t="s">
        <v>87</v>
      </c>
      <c r="E21" s="3" t="s">
        <v>101</v>
      </c>
      <c r="F21" s="3" t="s">
        <v>190</v>
      </c>
      <c r="G21" s="3" t="s">
        <v>157</v>
      </c>
      <c r="H21" s="3" t="s">
        <v>191</v>
      </c>
      <c r="I21" s="3" t="s">
        <v>56</v>
      </c>
      <c r="J21" s="3" t="s">
        <v>84</v>
      </c>
      <c r="K21" s="3" t="s">
        <v>63</v>
      </c>
      <c r="L21" s="3" t="s">
        <v>313</v>
      </c>
      <c r="M21" s="9" t="str">
        <f ca="1">HYPERLINK("#"&amp;CELL("direccion",Tabla_472796!A43),"14")</f>
        <v>14</v>
      </c>
      <c r="N21" s="9" t="s">
        <v>364</v>
      </c>
      <c r="O21" s="9" t="s">
        <v>365</v>
      </c>
      <c r="P21" s="3" t="s">
        <v>69</v>
      </c>
      <c r="Q21" s="5" t="s">
        <v>81</v>
      </c>
      <c r="R21" s="3" t="s">
        <v>82</v>
      </c>
      <c r="S21" s="4">
        <v>45473</v>
      </c>
    </row>
    <row r="22" spans="1:19" x14ac:dyDescent="0.25">
      <c r="A22" s="3">
        <v>2024</v>
      </c>
      <c r="B22" s="4">
        <v>45383</v>
      </c>
      <c r="C22" s="4">
        <v>45473</v>
      </c>
      <c r="D22" s="3" t="s">
        <v>87</v>
      </c>
      <c r="E22" s="3" t="s">
        <v>102</v>
      </c>
      <c r="F22" s="3" t="s">
        <v>192</v>
      </c>
      <c r="G22" s="3" t="s">
        <v>193</v>
      </c>
      <c r="H22" s="3" t="s">
        <v>187</v>
      </c>
      <c r="I22" s="3" t="s">
        <v>56</v>
      </c>
      <c r="J22" s="3" t="s">
        <v>84</v>
      </c>
      <c r="K22" s="3" t="s">
        <v>63</v>
      </c>
      <c r="L22" s="3" t="s">
        <v>318</v>
      </c>
      <c r="M22" s="9" t="str">
        <f ca="1">HYPERLINK("#"&amp;CELL("direccion",Tabla_472796!A46),"15")</f>
        <v>15</v>
      </c>
      <c r="N22" s="9" t="s">
        <v>366</v>
      </c>
      <c r="O22" s="9" t="s">
        <v>367</v>
      </c>
      <c r="P22" s="3" t="s">
        <v>69</v>
      </c>
      <c r="Q22" s="5" t="s">
        <v>81</v>
      </c>
      <c r="R22" s="3" t="s">
        <v>82</v>
      </c>
      <c r="S22" s="4">
        <v>45473</v>
      </c>
    </row>
    <row r="23" spans="1:19" x14ac:dyDescent="0.25">
      <c r="A23" s="3">
        <v>2024</v>
      </c>
      <c r="B23" s="4">
        <v>45383</v>
      </c>
      <c r="C23" s="4">
        <v>45473</v>
      </c>
      <c r="D23" s="3" t="s">
        <v>87</v>
      </c>
      <c r="E23" s="3" t="s">
        <v>103</v>
      </c>
      <c r="F23" s="3" t="s">
        <v>194</v>
      </c>
      <c r="G23" s="3" t="s">
        <v>195</v>
      </c>
      <c r="H23" s="3" t="s">
        <v>196</v>
      </c>
      <c r="I23" s="3" t="s">
        <v>56</v>
      </c>
      <c r="J23" s="3" t="s">
        <v>84</v>
      </c>
      <c r="K23" s="3" t="s">
        <v>63</v>
      </c>
      <c r="L23" s="3" t="s">
        <v>319</v>
      </c>
      <c r="M23" s="9" t="str">
        <f ca="1">HYPERLINK("#"&amp;CELL("direccion",Tabla_472796!A49),"16")</f>
        <v>16</v>
      </c>
      <c r="N23" s="9" t="s">
        <v>368</v>
      </c>
      <c r="O23" s="9" t="s">
        <v>369</v>
      </c>
      <c r="P23" s="3" t="s">
        <v>69</v>
      </c>
      <c r="Q23" s="5" t="s">
        <v>81</v>
      </c>
      <c r="R23" s="3" t="s">
        <v>82</v>
      </c>
      <c r="S23" s="4">
        <v>45473</v>
      </c>
    </row>
    <row r="24" spans="1:19" x14ac:dyDescent="0.25">
      <c r="A24" s="3">
        <v>2024</v>
      </c>
      <c r="B24" s="4">
        <v>45383</v>
      </c>
      <c r="C24" s="4">
        <v>45473</v>
      </c>
      <c r="D24" s="3" t="s">
        <v>96</v>
      </c>
      <c r="E24" s="3" t="s">
        <v>104</v>
      </c>
      <c r="F24" s="3" t="s">
        <v>197</v>
      </c>
      <c r="G24" s="3" t="s">
        <v>198</v>
      </c>
      <c r="H24" s="3" t="s">
        <v>199</v>
      </c>
      <c r="I24" s="3" t="s">
        <v>57</v>
      </c>
      <c r="J24" s="3" t="s">
        <v>84</v>
      </c>
      <c r="K24" s="3" t="s">
        <v>63</v>
      </c>
      <c r="L24" s="3" t="s">
        <v>313</v>
      </c>
      <c r="M24" s="9" t="str">
        <f ca="1">HYPERLINK("#"&amp;CELL("direccion",Tabla_472796!A52),"17")</f>
        <v>17</v>
      </c>
      <c r="N24" s="9" t="s">
        <v>370</v>
      </c>
      <c r="O24" s="5" t="s">
        <v>363</v>
      </c>
      <c r="P24" s="3" t="s">
        <v>69</v>
      </c>
      <c r="Q24" s="5" t="s">
        <v>81</v>
      </c>
      <c r="R24" s="3" t="s">
        <v>82</v>
      </c>
      <c r="S24" s="4">
        <v>45473</v>
      </c>
    </row>
    <row r="25" spans="1:19" x14ac:dyDescent="0.25">
      <c r="A25" s="3">
        <v>2024</v>
      </c>
      <c r="B25" s="4">
        <v>45383</v>
      </c>
      <c r="C25" s="4">
        <v>45473</v>
      </c>
      <c r="D25" s="3" t="s">
        <v>87</v>
      </c>
      <c r="E25" s="3" t="s">
        <v>105</v>
      </c>
      <c r="F25" s="3" t="s">
        <v>200</v>
      </c>
      <c r="G25" s="3" t="s">
        <v>201</v>
      </c>
      <c r="H25" s="3" t="s">
        <v>202</v>
      </c>
      <c r="I25" s="3" t="s">
        <v>56</v>
      </c>
      <c r="J25" s="3" t="s">
        <v>84</v>
      </c>
      <c r="K25" s="3" t="s">
        <v>63</v>
      </c>
      <c r="L25" s="3" t="s">
        <v>319</v>
      </c>
      <c r="M25" s="9" t="str">
        <f ca="1">HYPERLINK("#"&amp;CELL("direccion",Tabla_472796!A55),"18")</f>
        <v>18</v>
      </c>
      <c r="N25" s="9" t="s">
        <v>371</v>
      </c>
      <c r="O25" s="5" t="s">
        <v>363</v>
      </c>
      <c r="P25" s="3" t="s">
        <v>69</v>
      </c>
      <c r="Q25" s="5" t="s">
        <v>81</v>
      </c>
      <c r="R25" s="3" t="s">
        <v>82</v>
      </c>
      <c r="S25" s="4">
        <v>45473</v>
      </c>
    </row>
    <row r="26" spans="1:19" x14ac:dyDescent="0.25">
      <c r="A26" s="3">
        <v>2024</v>
      </c>
      <c r="B26" s="4">
        <v>45383</v>
      </c>
      <c r="C26" s="4">
        <v>45473</v>
      </c>
      <c r="D26" s="3" t="s">
        <v>106</v>
      </c>
      <c r="E26" s="3" t="s">
        <v>107</v>
      </c>
      <c r="F26" s="3" t="s">
        <v>203</v>
      </c>
      <c r="G26" s="3" t="s">
        <v>204</v>
      </c>
      <c r="H26" s="3" t="s">
        <v>205</v>
      </c>
      <c r="I26" s="3" t="s">
        <v>56</v>
      </c>
      <c r="J26" s="3" t="s">
        <v>84</v>
      </c>
      <c r="K26" s="3" t="s">
        <v>63</v>
      </c>
      <c r="L26" s="3" t="s">
        <v>320</v>
      </c>
      <c r="M26" s="9" t="str">
        <f ca="1">HYPERLINK("#"&amp;CELL("direccion",Tabla_472796!A58),"19")</f>
        <v>19</v>
      </c>
      <c r="N26" s="9" t="s">
        <v>372</v>
      </c>
      <c r="O26" s="9" t="s">
        <v>373</v>
      </c>
      <c r="P26" s="3" t="s">
        <v>69</v>
      </c>
      <c r="Q26" s="5" t="s">
        <v>81</v>
      </c>
      <c r="R26" s="3" t="s">
        <v>82</v>
      </c>
      <c r="S26" s="4">
        <v>45473</v>
      </c>
    </row>
    <row r="27" spans="1:19" x14ac:dyDescent="0.25">
      <c r="A27" s="3">
        <v>2024</v>
      </c>
      <c r="B27" s="4">
        <v>45383</v>
      </c>
      <c r="C27" s="4">
        <v>45473</v>
      </c>
      <c r="D27" s="3" t="s">
        <v>96</v>
      </c>
      <c r="E27" s="3" t="s">
        <v>108</v>
      </c>
      <c r="F27" s="3" t="s">
        <v>206</v>
      </c>
      <c r="G27" s="3" t="s">
        <v>207</v>
      </c>
      <c r="H27" s="3" t="s">
        <v>208</v>
      </c>
      <c r="I27" s="3" t="s">
        <v>56</v>
      </c>
      <c r="J27" s="3" t="s">
        <v>84</v>
      </c>
      <c r="K27" s="3" t="s">
        <v>64</v>
      </c>
      <c r="L27" s="3" t="s">
        <v>321</v>
      </c>
      <c r="M27" s="9" t="str">
        <f ca="1">HYPERLINK("#"&amp;CELL("direccion",Tabla_472796!A61),"20")</f>
        <v>20</v>
      </c>
      <c r="N27" s="9" t="s">
        <v>374</v>
      </c>
      <c r="O27" s="9" t="s">
        <v>375</v>
      </c>
      <c r="P27" s="3" t="s">
        <v>69</v>
      </c>
      <c r="Q27" s="5" t="s">
        <v>81</v>
      </c>
      <c r="R27" s="3" t="s">
        <v>82</v>
      </c>
      <c r="S27" s="4">
        <v>45473</v>
      </c>
    </row>
    <row r="28" spans="1:19" x14ac:dyDescent="0.25">
      <c r="A28" s="3">
        <v>2024</v>
      </c>
      <c r="B28" s="4">
        <v>45383</v>
      </c>
      <c r="C28" s="4">
        <v>45473</v>
      </c>
      <c r="D28" s="3" t="s">
        <v>87</v>
      </c>
      <c r="E28" s="3" t="s">
        <v>109</v>
      </c>
      <c r="F28" s="3" t="s">
        <v>209</v>
      </c>
      <c r="G28" s="3" t="s">
        <v>210</v>
      </c>
      <c r="H28" s="3" t="s">
        <v>160</v>
      </c>
      <c r="I28" s="3" t="s">
        <v>56</v>
      </c>
      <c r="J28" s="3" t="s">
        <v>84</v>
      </c>
      <c r="K28" s="3" t="s">
        <v>63</v>
      </c>
      <c r="L28" s="3" t="s">
        <v>311</v>
      </c>
      <c r="M28" s="9" t="str">
        <f ca="1">HYPERLINK("#"&amp;CELL("direccion",Tabla_472796!A64),"21")</f>
        <v>21</v>
      </c>
      <c r="N28" s="9" t="s">
        <v>376</v>
      </c>
      <c r="O28" s="9" t="s">
        <v>377</v>
      </c>
      <c r="P28" s="3" t="s">
        <v>69</v>
      </c>
      <c r="Q28" s="5" t="s">
        <v>81</v>
      </c>
      <c r="R28" s="3" t="s">
        <v>82</v>
      </c>
      <c r="S28" s="4">
        <v>45473</v>
      </c>
    </row>
    <row r="29" spans="1:19" x14ac:dyDescent="0.25">
      <c r="A29" s="3">
        <v>2024</v>
      </c>
      <c r="B29" s="4">
        <v>45383</v>
      </c>
      <c r="C29" s="4">
        <v>45473</v>
      </c>
      <c r="D29" s="3" t="s">
        <v>87</v>
      </c>
      <c r="E29" s="3" t="s">
        <v>110</v>
      </c>
      <c r="F29" s="3" t="s">
        <v>211</v>
      </c>
      <c r="G29" s="3" t="s">
        <v>212</v>
      </c>
      <c r="H29" s="3" t="s">
        <v>162</v>
      </c>
      <c r="I29" s="3" t="s">
        <v>57</v>
      </c>
      <c r="J29" s="3" t="s">
        <v>84</v>
      </c>
      <c r="K29" s="3" t="s">
        <v>63</v>
      </c>
      <c r="L29" s="3" t="s">
        <v>311</v>
      </c>
      <c r="M29" s="9" t="str">
        <f ca="1">HYPERLINK("#"&amp;CELL("direccion",Tabla_472796!A67),"22")</f>
        <v>22</v>
      </c>
      <c r="N29" s="9" t="s">
        <v>378</v>
      </c>
      <c r="O29" s="9" t="s">
        <v>379</v>
      </c>
      <c r="P29" s="3" t="s">
        <v>69</v>
      </c>
      <c r="Q29" s="5" t="s">
        <v>81</v>
      </c>
      <c r="R29" s="3" t="s">
        <v>82</v>
      </c>
      <c r="S29" s="4">
        <v>45473</v>
      </c>
    </row>
    <row r="30" spans="1:19" x14ac:dyDescent="0.25">
      <c r="A30" s="3">
        <v>2024</v>
      </c>
      <c r="B30" s="4">
        <v>45383</v>
      </c>
      <c r="C30" s="4">
        <v>45473</v>
      </c>
      <c r="D30" s="3" t="s">
        <v>96</v>
      </c>
      <c r="E30" s="3" t="s">
        <v>111</v>
      </c>
      <c r="F30" s="3" t="s">
        <v>213</v>
      </c>
      <c r="G30" s="3" t="s">
        <v>214</v>
      </c>
      <c r="H30" s="3" t="s">
        <v>195</v>
      </c>
      <c r="I30" s="3" t="s">
        <v>56</v>
      </c>
      <c r="J30" s="3" t="s">
        <v>84</v>
      </c>
      <c r="K30" s="3" t="s">
        <v>63</v>
      </c>
      <c r="L30" s="3" t="s">
        <v>313</v>
      </c>
      <c r="M30" s="9" t="str">
        <f ca="1">HYPERLINK("#"&amp;CELL("direccion",Tabla_472796!A70),"23")</f>
        <v>23</v>
      </c>
      <c r="N30" s="9" t="s">
        <v>380</v>
      </c>
      <c r="O30" s="9" t="s">
        <v>381</v>
      </c>
      <c r="P30" s="3" t="s">
        <v>69</v>
      </c>
      <c r="Q30" s="5" t="s">
        <v>81</v>
      </c>
      <c r="R30" s="3" t="s">
        <v>82</v>
      </c>
      <c r="S30" s="4">
        <v>45473</v>
      </c>
    </row>
    <row r="31" spans="1:19" x14ac:dyDescent="0.25">
      <c r="A31" s="3">
        <v>2024</v>
      </c>
      <c r="B31" s="4">
        <v>45383</v>
      </c>
      <c r="C31" s="4">
        <v>45473</v>
      </c>
      <c r="D31" s="3" t="s">
        <v>87</v>
      </c>
      <c r="E31" s="3" t="s">
        <v>112</v>
      </c>
      <c r="F31" s="3" t="s">
        <v>215</v>
      </c>
      <c r="G31" s="3" t="s">
        <v>216</v>
      </c>
      <c r="H31" s="3" t="s">
        <v>217</v>
      </c>
      <c r="I31" s="3" t="s">
        <v>56</v>
      </c>
      <c r="J31" s="3" t="s">
        <v>84</v>
      </c>
      <c r="K31" s="3" t="s">
        <v>63</v>
      </c>
      <c r="L31" s="3" t="s">
        <v>322</v>
      </c>
      <c r="M31" s="9" t="str">
        <f ca="1">HYPERLINK("#"&amp;CELL("direccion",Tabla_472796!A73),"24")</f>
        <v>24</v>
      </c>
      <c r="N31" s="9" t="s">
        <v>382</v>
      </c>
      <c r="O31" s="9" t="s">
        <v>383</v>
      </c>
      <c r="P31" s="3" t="s">
        <v>69</v>
      </c>
      <c r="Q31" s="5" t="s">
        <v>81</v>
      </c>
      <c r="R31" s="3" t="s">
        <v>82</v>
      </c>
      <c r="S31" s="4">
        <v>45473</v>
      </c>
    </row>
    <row r="32" spans="1:19" x14ac:dyDescent="0.25">
      <c r="A32" s="3">
        <v>2024</v>
      </c>
      <c r="B32" s="4">
        <v>45383</v>
      </c>
      <c r="C32" s="4">
        <v>45473</v>
      </c>
      <c r="D32" s="3" t="s">
        <v>87</v>
      </c>
      <c r="E32" s="3" t="s">
        <v>113</v>
      </c>
      <c r="F32" s="3" t="s">
        <v>218</v>
      </c>
      <c r="G32" s="3" t="s">
        <v>189</v>
      </c>
      <c r="H32" s="3" t="s">
        <v>219</v>
      </c>
      <c r="I32" s="3" t="s">
        <v>56</v>
      </c>
      <c r="J32" s="3" t="s">
        <v>84</v>
      </c>
      <c r="K32" s="3" t="s">
        <v>63</v>
      </c>
      <c r="L32" s="3" t="s">
        <v>323</v>
      </c>
      <c r="M32" s="9" t="str">
        <f ca="1">HYPERLINK("#"&amp;CELL("direccion",Tabla_472796!A76),"25")</f>
        <v>25</v>
      </c>
      <c r="N32" s="9" t="s">
        <v>384</v>
      </c>
      <c r="O32" s="9" t="s">
        <v>385</v>
      </c>
      <c r="P32" s="3" t="s">
        <v>69</v>
      </c>
      <c r="Q32" s="5" t="s">
        <v>81</v>
      </c>
      <c r="R32" s="3" t="s">
        <v>82</v>
      </c>
      <c r="S32" s="4">
        <v>45473</v>
      </c>
    </row>
    <row r="33" spans="1:19" x14ac:dyDescent="0.25">
      <c r="A33" s="3">
        <v>2024</v>
      </c>
      <c r="B33" s="4">
        <v>45383</v>
      </c>
      <c r="C33" s="4">
        <v>45473</v>
      </c>
      <c r="D33" s="3" t="s">
        <v>96</v>
      </c>
      <c r="E33" s="3" t="s">
        <v>114</v>
      </c>
      <c r="F33" s="3" t="s">
        <v>220</v>
      </c>
      <c r="G33" s="3" t="s">
        <v>186</v>
      </c>
      <c r="H33" s="3" t="s">
        <v>221</v>
      </c>
      <c r="I33" s="3" t="s">
        <v>56</v>
      </c>
      <c r="J33" s="3" t="s">
        <v>84</v>
      </c>
      <c r="K33" s="3" t="s">
        <v>63</v>
      </c>
      <c r="L33" s="3" t="s">
        <v>311</v>
      </c>
      <c r="M33" s="9" t="str">
        <f ca="1">HYPERLINK("#"&amp;CELL("direccion",Tabla_472796!A79),"26")</f>
        <v>26</v>
      </c>
      <c r="N33" s="9" t="s">
        <v>386</v>
      </c>
      <c r="O33" s="9" t="s">
        <v>387</v>
      </c>
      <c r="P33" s="3" t="s">
        <v>69</v>
      </c>
      <c r="Q33" s="5" t="s">
        <v>81</v>
      </c>
      <c r="R33" s="3" t="s">
        <v>82</v>
      </c>
      <c r="S33" s="4">
        <v>45473</v>
      </c>
    </row>
    <row r="34" spans="1:19" x14ac:dyDescent="0.25">
      <c r="A34" s="3">
        <v>2024</v>
      </c>
      <c r="B34" s="4">
        <v>45383</v>
      </c>
      <c r="C34" s="4">
        <v>45473</v>
      </c>
      <c r="D34" s="3" t="s">
        <v>87</v>
      </c>
      <c r="E34" s="3" t="s">
        <v>115</v>
      </c>
      <c r="F34" s="3" t="s">
        <v>222</v>
      </c>
      <c r="G34" s="3" t="s">
        <v>223</v>
      </c>
      <c r="H34" s="3" t="s">
        <v>224</v>
      </c>
      <c r="I34" s="3" t="s">
        <v>56</v>
      </c>
      <c r="J34" s="3" t="s">
        <v>84</v>
      </c>
      <c r="K34" s="3" t="s">
        <v>63</v>
      </c>
      <c r="L34" s="3" t="s">
        <v>313</v>
      </c>
      <c r="M34" s="9" t="str">
        <f ca="1">HYPERLINK("#"&amp;CELL("direccion",Tabla_472796!A82),"27")</f>
        <v>27</v>
      </c>
      <c r="N34" s="9" t="s">
        <v>388</v>
      </c>
      <c r="O34" s="9" t="s">
        <v>389</v>
      </c>
      <c r="P34" s="3" t="s">
        <v>69</v>
      </c>
      <c r="Q34" s="5" t="s">
        <v>81</v>
      </c>
      <c r="R34" s="3" t="s">
        <v>82</v>
      </c>
      <c r="S34" s="4">
        <v>45473</v>
      </c>
    </row>
    <row r="35" spans="1:19" x14ac:dyDescent="0.25">
      <c r="A35" s="3">
        <v>2024</v>
      </c>
      <c r="B35" s="4">
        <v>45383</v>
      </c>
      <c r="C35" s="4">
        <v>45473</v>
      </c>
      <c r="D35" s="3" t="s">
        <v>87</v>
      </c>
      <c r="E35" s="3" t="s">
        <v>116</v>
      </c>
      <c r="F35" s="3" t="s">
        <v>225</v>
      </c>
      <c r="G35" s="3" t="s">
        <v>226</v>
      </c>
      <c r="H35" s="3" t="s">
        <v>179</v>
      </c>
      <c r="I35" s="3" t="s">
        <v>56</v>
      </c>
      <c r="J35" s="3" t="s">
        <v>84</v>
      </c>
      <c r="K35" s="3" t="s">
        <v>63</v>
      </c>
      <c r="L35" s="3" t="s">
        <v>324</v>
      </c>
      <c r="M35" s="9" t="str">
        <f ca="1">HYPERLINK("#"&amp;CELL("direccion",Tabla_472796!A85),"28")</f>
        <v>28</v>
      </c>
      <c r="N35" s="9" t="s">
        <v>390</v>
      </c>
      <c r="O35" s="9" t="s">
        <v>391</v>
      </c>
      <c r="P35" s="3" t="s">
        <v>69</v>
      </c>
      <c r="Q35" s="5" t="s">
        <v>81</v>
      </c>
      <c r="R35" s="3" t="s">
        <v>82</v>
      </c>
      <c r="S35" s="4">
        <v>45473</v>
      </c>
    </row>
    <row r="36" spans="1:19" x14ac:dyDescent="0.25">
      <c r="A36" s="3">
        <v>2024</v>
      </c>
      <c r="B36" s="4">
        <v>45383</v>
      </c>
      <c r="C36" s="4">
        <v>45473</v>
      </c>
      <c r="D36" s="3" t="s">
        <v>96</v>
      </c>
      <c r="E36" s="3" t="s">
        <v>117</v>
      </c>
      <c r="F36" s="3" t="s">
        <v>227</v>
      </c>
      <c r="G36" s="3" t="s">
        <v>228</v>
      </c>
      <c r="H36" s="3" t="s">
        <v>229</v>
      </c>
      <c r="I36" s="3" t="s">
        <v>56</v>
      </c>
      <c r="J36" s="3" t="s">
        <v>84</v>
      </c>
      <c r="K36" s="3" t="s">
        <v>63</v>
      </c>
      <c r="L36" s="3" t="s">
        <v>311</v>
      </c>
      <c r="M36" s="9" t="str">
        <f ca="1">HYPERLINK("#"&amp;CELL("direccion",Tabla_472796!A88),"29")</f>
        <v>29</v>
      </c>
      <c r="N36" s="9" t="s">
        <v>392</v>
      </c>
      <c r="O36" s="9" t="s">
        <v>393</v>
      </c>
      <c r="P36" s="3" t="s">
        <v>69</v>
      </c>
      <c r="Q36" s="5" t="s">
        <v>81</v>
      </c>
      <c r="R36" s="3" t="s">
        <v>82</v>
      </c>
      <c r="S36" s="4">
        <v>45473</v>
      </c>
    </row>
    <row r="37" spans="1:19" x14ac:dyDescent="0.25">
      <c r="A37" s="3">
        <v>2024</v>
      </c>
      <c r="B37" s="4">
        <v>45383</v>
      </c>
      <c r="C37" s="4">
        <v>45473</v>
      </c>
      <c r="D37" s="3" t="s">
        <v>87</v>
      </c>
      <c r="E37" s="3" t="s">
        <v>118</v>
      </c>
      <c r="F37" s="3" t="s">
        <v>230</v>
      </c>
      <c r="G37" s="3" t="s">
        <v>231</v>
      </c>
      <c r="H37" s="3" t="s">
        <v>232</v>
      </c>
      <c r="I37" s="3" t="s">
        <v>57</v>
      </c>
      <c r="J37" s="3" t="s">
        <v>84</v>
      </c>
      <c r="K37" s="3" t="s">
        <v>63</v>
      </c>
      <c r="L37" s="3" t="s">
        <v>313</v>
      </c>
      <c r="M37" s="9" t="str">
        <f ca="1">HYPERLINK("#"&amp;CELL("direccion",Tabla_472796!A91),"30")</f>
        <v>30</v>
      </c>
      <c r="N37" s="9" t="s">
        <v>394</v>
      </c>
      <c r="O37" s="9" t="s">
        <v>395</v>
      </c>
      <c r="P37" s="3" t="s">
        <v>69</v>
      </c>
      <c r="Q37" s="5" t="s">
        <v>81</v>
      </c>
      <c r="R37" s="3" t="s">
        <v>82</v>
      </c>
      <c r="S37" s="4">
        <v>45473</v>
      </c>
    </row>
    <row r="38" spans="1:19" x14ac:dyDescent="0.25">
      <c r="A38" s="3">
        <v>2024</v>
      </c>
      <c r="B38" s="4">
        <v>45383</v>
      </c>
      <c r="C38" s="4">
        <v>45473</v>
      </c>
      <c r="D38" s="3" t="s">
        <v>87</v>
      </c>
      <c r="E38" s="3" t="s">
        <v>119</v>
      </c>
      <c r="F38" s="3" t="s">
        <v>233</v>
      </c>
      <c r="G38" s="3" t="s">
        <v>234</v>
      </c>
      <c r="H38" s="3" t="s">
        <v>235</v>
      </c>
      <c r="I38" s="3" t="s">
        <v>56</v>
      </c>
      <c r="J38" s="3" t="s">
        <v>84</v>
      </c>
      <c r="K38" s="3" t="s">
        <v>63</v>
      </c>
      <c r="L38" s="3" t="s">
        <v>314</v>
      </c>
      <c r="M38" s="9" t="str">
        <f ca="1">HYPERLINK("#"&amp;CELL("direccion",Tabla_472796!A94),"31")</f>
        <v>31</v>
      </c>
      <c r="N38" s="9" t="s">
        <v>396</v>
      </c>
      <c r="O38" s="9" t="s">
        <v>397</v>
      </c>
      <c r="P38" s="3" t="s">
        <v>69</v>
      </c>
      <c r="Q38" s="5" t="s">
        <v>81</v>
      </c>
      <c r="R38" s="3" t="s">
        <v>82</v>
      </c>
      <c r="S38" s="4">
        <v>45473</v>
      </c>
    </row>
    <row r="39" spans="1:19" x14ac:dyDescent="0.25">
      <c r="A39" s="3">
        <v>2024</v>
      </c>
      <c r="B39" s="4">
        <v>45383</v>
      </c>
      <c r="C39" s="4">
        <v>45473</v>
      </c>
      <c r="D39" s="3" t="s">
        <v>96</v>
      </c>
      <c r="E39" s="3" t="s">
        <v>120</v>
      </c>
      <c r="F39" s="3" t="s">
        <v>236</v>
      </c>
      <c r="G39" s="3" t="s">
        <v>237</v>
      </c>
      <c r="H39" s="3" t="s">
        <v>216</v>
      </c>
      <c r="I39" s="3" t="s">
        <v>56</v>
      </c>
      <c r="J39" s="3" t="s">
        <v>84</v>
      </c>
      <c r="K39" s="3" t="s">
        <v>63</v>
      </c>
      <c r="L39" s="3" t="s">
        <v>313</v>
      </c>
      <c r="M39" s="9" t="str">
        <f ca="1">HYPERLINK("#"&amp;CELL("direccion",Tabla_472796!A97),"32")</f>
        <v>32</v>
      </c>
      <c r="N39" s="9" t="s">
        <v>398</v>
      </c>
      <c r="O39" s="5" t="s">
        <v>363</v>
      </c>
      <c r="P39" s="3" t="s">
        <v>69</v>
      </c>
      <c r="Q39" s="5" t="s">
        <v>81</v>
      </c>
      <c r="R39" s="3" t="s">
        <v>82</v>
      </c>
      <c r="S39" s="4">
        <v>45473</v>
      </c>
    </row>
    <row r="40" spans="1:19" x14ac:dyDescent="0.25">
      <c r="A40" s="3">
        <v>2024</v>
      </c>
      <c r="B40" s="4">
        <v>45383</v>
      </c>
      <c r="C40" s="4">
        <v>45473</v>
      </c>
      <c r="D40" s="3" t="s">
        <v>87</v>
      </c>
      <c r="E40" s="3" t="s">
        <v>121</v>
      </c>
      <c r="F40" s="3" t="s">
        <v>238</v>
      </c>
      <c r="G40" s="3" t="s">
        <v>186</v>
      </c>
      <c r="H40" s="3" t="s">
        <v>239</v>
      </c>
      <c r="I40" s="3" t="s">
        <v>56</v>
      </c>
      <c r="J40" s="3" t="s">
        <v>84</v>
      </c>
      <c r="K40" s="3" t="s">
        <v>63</v>
      </c>
      <c r="L40" s="3" t="s">
        <v>311</v>
      </c>
      <c r="M40" s="9" t="str">
        <f ca="1">HYPERLINK("#"&amp;CELL("direccion",Tabla_472796!A100),"33")</f>
        <v>33</v>
      </c>
      <c r="N40" s="9" t="s">
        <v>399</v>
      </c>
      <c r="O40" s="5" t="s">
        <v>363</v>
      </c>
      <c r="P40" s="3" t="s">
        <v>69</v>
      </c>
      <c r="Q40" s="5" t="s">
        <v>81</v>
      </c>
      <c r="R40" s="3" t="s">
        <v>82</v>
      </c>
      <c r="S40" s="4">
        <v>45473</v>
      </c>
    </row>
    <row r="41" spans="1:19" x14ac:dyDescent="0.25">
      <c r="A41" s="3">
        <v>2024</v>
      </c>
      <c r="B41" s="4">
        <v>45383</v>
      </c>
      <c r="C41" s="4">
        <v>45473</v>
      </c>
      <c r="D41" s="3" t="s">
        <v>106</v>
      </c>
      <c r="E41" s="3" t="s">
        <v>122</v>
      </c>
      <c r="F41" s="3" t="s">
        <v>240</v>
      </c>
      <c r="G41" s="3" t="s">
        <v>189</v>
      </c>
      <c r="H41" s="3" t="s">
        <v>241</v>
      </c>
      <c r="I41" s="3" t="s">
        <v>57</v>
      </c>
      <c r="J41" s="3" t="s">
        <v>84</v>
      </c>
      <c r="K41" s="3" t="s">
        <v>63</v>
      </c>
      <c r="L41" s="3" t="s">
        <v>325</v>
      </c>
      <c r="M41" s="9" t="str">
        <f ca="1">HYPERLINK("#"&amp;CELL("direccion",Tabla_472796!A103),"34")</f>
        <v>34</v>
      </c>
      <c r="N41" s="9" t="s">
        <v>400</v>
      </c>
      <c r="O41" s="9" t="s">
        <v>401</v>
      </c>
      <c r="P41" s="3" t="s">
        <v>69</v>
      </c>
      <c r="Q41" s="5" t="s">
        <v>81</v>
      </c>
      <c r="R41" s="3" t="s">
        <v>82</v>
      </c>
      <c r="S41" s="4">
        <v>45473</v>
      </c>
    </row>
    <row r="42" spans="1:19" x14ac:dyDescent="0.25">
      <c r="A42" s="3">
        <v>2024</v>
      </c>
      <c r="B42" s="4">
        <v>45383</v>
      </c>
      <c r="C42" s="4">
        <v>45473</v>
      </c>
      <c r="D42" s="3" t="s">
        <v>96</v>
      </c>
      <c r="E42" s="3" t="s">
        <v>123</v>
      </c>
      <c r="F42" s="3" t="s">
        <v>242</v>
      </c>
      <c r="G42" s="3" t="s">
        <v>243</v>
      </c>
      <c r="H42" s="3" t="s">
        <v>244</v>
      </c>
      <c r="I42" s="3" t="s">
        <v>56</v>
      </c>
      <c r="J42" s="3" t="s">
        <v>84</v>
      </c>
      <c r="K42" s="3" t="s">
        <v>63</v>
      </c>
      <c r="L42" s="3" t="s">
        <v>313</v>
      </c>
      <c r="M42" s="9" t="str">
        <f ca="1">HYPERLINK("#"&amp;CELL("direccion",Tabla_472796!A106),"35")</f>
        <v>35</v>
      </c>
      <c r="N42" s="9" t="s">
        <v>402</v>
      </c>
      <c r="O42" s="5" t="s">
        <v>363</v>
      </c>
      <c r="P42" s="3" t="s">
        <v>69</v>
      </c>
      <c r="Q42" s="5" t="s">
        <v>81</v>
      </c>
      <c r="R42" s="3" t="s">
        <v>82</v>
      </c>
      <c r="S42" s="4">
        <v>45473</v>
      </c>
    </row>
    <row r="43" spans="1:19" x14ac:dyDescent="0.25">
      <c r="A43" s="3">
        <v>2024</v>
      </c>
      <c r="B43" s="4">
        <v>45383</v>
      </c>
      <c r="C43" s="4">
        <v>45473</v>
      </c>
      <c r="D43" s="3" t="s">
        <v>87</v>
      </c>
      <c r="E43" s="3" t="s">
        <v>124</v>
      </c>
      <c r="F43" s="3" t="s">
        <v>245</v>
      </c>
      <c r="G43" s="3" t="s">
        <v>246</v>
      </c>
      <c r="H43" s="3" t="s">
        <v>247</v>
      </c>
      <c r="I43" s="3" t="s">
        <v>57</v>
      </c>
      <c r="J43" s="3" t="s">
        <v>84</v>
      </c>
      <c r="K43" s="3" t="s">
        <v>63</v>
      </c>
      <c r="L43" s="3" t="s">
        <v>315</v>
      </c>
      <c r="M43" s="9" t="str">
        <f ca="1">HYPERLINK("#"&amp;CELL("direccion",Tabla_472796!A109),"36")</f>
        <v>36</v>
      </c>
      <c r="N43" s="9" t="s">
        <v>403</v>
      </c>
      <c r="O43" s="9" t="s">
        <v>404</v>
      </c>
      <c r="P43" s="3" t="s">
        <v>69</v>
      </c>
      <c r="Q43" s="5" t="s">
        <v>81</v>
      </c>
      <c r="R43" s="3" t="s">
        <v>82</v>
      </c>
      <c r="S43" s="4">
        <v>45473</v>
      </c>
    </row>
    <row r="44" spans="1:19" x14ac:dyDescent="0.25">
      <c r="A44" s="3">
        <v>2024</v>
      </c>
      <c r="B44" s="4">
        <v>45383</v>
      </c>
      <c r="C44" s="4">
        <v>45473</v>
      </c>
      <c r="D44" s="3" t="s">
        <v>87</v>
      </c>
      <c r="E44" s="3" t="s">
        <v>125</v>
      </c>
      <c r="F44" s="3" t="s">
        <v>248</v>
      </c>
      <c r="G44" s="3" t="s">
        <v>249</v>
      </c>
      <c r="H44" s="3" t="s">
        <v>189</v>
      </c>
      <c r="I44" s="3" t="s">
        <v>56</v>
      </c>
      <c r="J44" s="3" t="s">
        <v>84</v>
      </c>
      <c r="K44" s="3" t="s">
        <v>62</v>
      </c>
      <c r="L44" s="3" t="s">
        <v>326</v>
      </c>
      <c r="M44" s="9" t="str">
        <f ca="1">HYPERLINK("#"&amp;CELL("direccion",Tabla_472796!A112),"37")</f>
        <v>37</v>
      </c>
      <c r="N44" s="9" t="s">
        <v>405</v>
      </c>
      <c r="O44" s="9" t="s">
        <v>406</v>
      </c>
      <c r="P44" s="3" t="s">
        <v>69</v>
      </c>
      <c r="Q44" s="5" t="s">
        <v>81</v>
      </c>
      <c r="R44" s="3" t="s">
        <v>82</v>
      </c>
      <c r="S44" s="4">
        <v>45473</v>
      </c>
    </row>
    <row r="45" spans="1:19" x14ac:dyDescent="0.25">
      <c r="A45" s="3">
        <v>2024</v>
      </c>
      <c r="B45" s="4">
        <v>45383</v>
      </c>
      <c r="C45" s="4">
        <v>45473</v>
      </c>
      <c r="D45" s="3" t="s">
        <v>96</v>
      </c>
      <c r="E45" s="3" t="s">
        <v>126</v>
      </c>
      <c r="F45" s="3" t="s">
        <v>250</v>
      </c>
      <c r="G45" s="3" t="s">
        <v>251</v>
      </c>
      <c r="H45" s="3" t="s">
        <v>252</v>
      </c>
      <c r="I45" s="3" t="s">
        <v>56</v>
      </c>
      <c r="J45" s="3" t="s">
        <v>84</v>
      </c>
      <c r="K45" s="3" t="s">
        <v>63</v>
      </c>
      <c r="L45" s="3" t="s">
        <v>327</v>
      </c>
      <c r="M45" s="9" t="str">
        <f ca="1">HYPERLINK("#"&amp;CELL("direccion",Tabla_472796!A115),"38")</f>
        <v>38</v>
      </c>
      <c r="N45" s="9" t="s">
        <v>407</v>
      </c>
      <c r="O45" s="9" t="s">
        <v>408</v>
      </c>
      <c r="P45" s="3" t="s">
        <v>69</v>
      </c>
      <c r="Q45" s="5" t="s">
        <v>81</v>
      </c>
      <c r="R45" s="3" t="s">
        <v>82</v>
      </c>
      <c r="S45" s="4">
        <v>45473</v>
      </c>
    </row>
    <row r="46" spans="1:19" x14ac:dyDescent="0.25">
      <c r="A46" s="3">
        <v>2024</v>
      </c>
      <c r="B46" s="4">
        <v>45383</v>
      </c>
      <c r="C46" s="4">
        <v>45473</v>
      </c>
      <c r="D46" s="3" t="s">
        <v>87</v>
      </c>
      <c r="E46" s="3" t="s">
        <v>127</v>
      </c>
      <c r="F46" s="3" t="s">
        <v>218</v>
      </c>
      <c r="G46" s="3" t="s">
        <v>189</v>
      </c>
      <c r="H46" s="3" t="s">
        <v>157</v>
      </c>
      <c r="I46" s="3" t="s">
        <v>56</v>
      </c>
      <c r="J46" s="3" t="s">
        <v>84</v>
      </c>
      <c r="K46" s="3" t="s">
        <v>63</v>
      </c>
      <c r="L46" s="3" t="s">
        <v>317</v>
      </c>
      <c r="M46" s="9" t="str">
        <f ca="1">HYPERLINK("#"&amp;CELL("direccion",Tabla_472796!A118),"39")</f>
        <v>39</v>
      </c>
      <c r="N46" s="9" t="s">
        <v>409</v>
      </c>
      <c r="O46" s="9" t="s">
        <v>410</v>
      </c>
      <c r="P46" s="3" t="s">
        <v>69</v>
      </c>
      <c r="Q46" s="5" t="s">
        <v>81</v>
      </c>
      <c r="R46" s="3" t="s">
        <v>82</v>
      </c>
      <c r="S46" s="4">
        <v>45473</v>
      </c>
    </row>
    <row r="47" spans="1:19" x14ac:dyDescent="0.25">
      <c r="A47" s="3">
        <v>2024</v>
      </c>
      <c r="B47" s="4">
        <v>45383</v>
      </c>
      <c r="C47" s="4">
        <v>45473</v>
      </c>
      <c r="D47" s="3" t="s">
        <v>87</v>
      </c>
      <c r="E47" s="3" t="s">
        <v>128</v>
      </c>
      <c r="F47" s="3" t="s">
        <v>253</v>
      </c>
      <c r="G47" s="3" t="s">
        <v>254</v>
      </c>
      <c r="H47" s="3" t="s">
        <v>255</v>
      </c>
      <c r="I47" s="3" t="s">
        <v>56</v>
      </c>
      <c r="J47" s="3" t="s">
        <v>84</v>
      </c>
      <c r="K47" s="3" t="s">
        <v>63</v>
      </c>
      <c r="L47" s="3" t="s">
        <v>317</v>
      </c>
      <c r="M47" s="9" t="str">
        <f ca="1">HYPERLINK("#"&amp;CELL("direccion",Tabla_472796!A121),"40")</f>
        <v>40</v>
      </c>
      <c r="N47" s="9" t="s">
        <v>411</v>
      </c>
      <c r="O47" s="9" t="s">
        <v>412</v>
      </c>
      <c r="P47" s="3" t="s">
        <v>69</v>
      </c>
      <c r="Q47" s="5" t="s">
        <v>81</v>
      </c>
      <c r="R47" s="3" t="s">
        <v>82</v>
      </c>
      <c r="S47" s="4">
        <v>45473</v>
      </c>
    </row>
    <row r="48" spans="1:19" x14ac:dyDescent="0.25">
      <c r="A48" s="3">
        <v>2024</v>
      </c>
      <c r="B48" s="4">
        <v>45383</v>
      </c>
      <c r="C48" s="4">
        <v>45473</v>
      </c>
      <c r="D48" s="3" t="s">
        <v>129</v>
      </c>
      <c r="E48" s="3" t="s">
        <v>130</v>
      </c>
      <c r="F48" s="3" t="s">
        <v>256</v>
      </c>
      <c r="G48" s="3" t="s">
        <v>257</v>
      </c>
      <c r="H48" s="3" t="s">
        <v>258</v>
      </c>
      <c r="I48" s="3" t="s">
        <v>56</v>
      </c>
      <c r="J48" s="3" t="s">
        <v>84</v>
      </c>
      <c r="K48" s="3" t="s">
        <v>63</v>
      </c>
      <c r="L48" s="3" t="s">
        <v>328</v>
      </c>
      <c r="M48" s="9" t="str">
        <f ca="1">HYPERLINK("#"&amp;CELL("direccion",Tabla_472796!A124),"41")</f>
        <v>41</v>
      </c>
      <c r="N48" s="9" t="s">
        <v>413</v>
      </c>
      <c r="O48" s="9" t="s">
        <v>414</v>
      </c>
      <c r="P48" s="3" t="s">
        <v>69</v>
      </c>
      <c r="Q48" s="5" t="s">
        <v>81</v>
      </c>
      <c r="R48" s="3" t="s">
        <v>82</v>
      </c>
      <c r="S48" s="4">
        <v>45473</v>
      </c>
    </row>
    <row r="49" spans="1:20" x14ac:dyDescent="0.25">
      <c r="A49" s="3">
        <v>2024</v>
      </c>
      <c r="B49" s="4">
        <v>45383</v>
      </c>
      <c r="C49" s="4">
        <v>45473</v>
      </c>
      <c r="D49" s="3" t="s">
        <v>87</v>
      </c>
      <c r="E49" s="3" t="s">
        <v>131</v>
      </c>
      <c r="F49" s="3" t="s">
        <v>259</v>
      </c>
      <c r="G49" s="3" t="s">
        <v>260</v>
      </c>
      <c r="H49" s="3" t="s">
        <v>261</v>
      </c>
      <c r="I49" s="3" t="s">
        <v>56</v>
      </c>
      <c r="J49" s="3" t="s">
        <v>84</v>
      </c>
      <c r="K49" s="3" t="s">
        <v>63</v>
      </c>
      <c r="L49" s="3" t="s">
        <v>329</v>
      </c>
      <c r="M49" s="9" t="str">
        <f ca="1">HYPERLINK("#"&amp;CELL("direccion",Tabla_472796!A127),"42")</f>
        <v>42</v>
      </c>
      <c r="N49" s="9" t="s">
        <v>415</v>
      </c>
      <c r="O49" s="5" t="s">
        <v>363</v>
      </c>
      <c r="P49" s="3" t="s">
        <v>69</v>
      </c>
      <c r="Q49" s="5" t="s">
        <v>81</v>
      </c>
      <c r="R49" s="3" t="s">
        <v>82</v>
      </c>
      <c r="S49" s="4">
        <v>45473</v>
      </c>
    </row>
    <row r="50" spans="1:20" x14ac:dyDescent="0.25">
      <c r="A50" s="3">
        <v>2024</v>
      </c>
      <c r="B50" s="4">
        <v>45383</v>
      </c>
      <c r="C50" s="4">
        <v>45473</v>
      </c>
      <c r="D50" s="3" t="s">
        <v>87</v>
      </c>
      <c r="E50" s="3" t="s">
        <v>132</v>
      </c>
      <c r="F50" s="3" t="s">
        <v>262</v>
      </c>
      <c r="G50" s="3" t="s">
        <v>254</v>
      </c>
      <c r="H50" s="3" t="s">
        <v>263</v>
      </c>
      <c r="I50" s="3" t="s">
        <v>56</v>
      </c>
      <c r="J50" s="3" t="s">
        <v>84</v>
      </c>
      <c r="K50" s="3" t="s">
        <v>65</v>
      </c>
      <c r="L50" s="3" t="s">
        <v>326</v>
      </c>
      <c r="M50" s="9" t="str">
        <f ca="1">HYPERLINK("#"&amp;CELL("direccion",Tabla_472796!A130),"43")</f>
        <v>43</v>
      </c>
      <c r="N50" s="9" t="s">
        <v>416</v>
      </c>
      <c r="O50" s="9" t="s">
        <v>417</v>
      </c>
      <c r="P50" s="3" t="s">
        <v>69</v>
      </c>
      <c r="Q50" s="5" t="s">
        <v>81</v>
      </c>
      <c r="R50" s="3" t="s">
        <v>82</v>
      </c>
      <c r="S50" s="4">
        <v>45473</v>
      </c>
    </row>
    <row r="51" spans="1:20" x14ac:dyDescent="0.25">
      <c r="A51" s="3">
        <v>2024</v>
      </c>
      <c r="B51" s="4">
        <v>45383</v>
      </c>
      <c r="C51" s="4">
        <v>45473</v>
      </c>
      <c r="D51" s="3" t="s">
        <v>85</v>
      </c>
      <c r="E51" s="3" t="s">
        <v>133</v>
      </c>
      <c r="F51" s="3" t="s">
        <v>264</v>
      </c>
      <c r="G51" s="3" t="s">
        <v>265</v>
      </c>
      <c r="H51" s="3" t="s">
        <v>266</v>
      </c>
      <c r="I51" s="3" t="s">
        <v>56</v>
      </c>
      <c r="J51" s="3" t="s">
        <v>84</v>
      </c>
      <c r="K51" s="3" t="s">
        <v>63</v>
      </c>
      <c r="L51" s="3" t="s">
        <v>315</v>
      </c>
      <c r="M51" s="9" t="str">
        <f ca="1">HYPERLINK("#"&amp;CELL("direccion",Tabla_472796!A133),"44")</f>
        <v>44</v>
      </c>
      <c r="N51" s="9" t="s">
        <v>418</v>
      </c>
      <c r="O51" s="5" t="s">
        <v>363</v>
      </c>
      <c r="P51" s="3" t="s">
        <v>69</v>
      </c>
      <c r="Q51" s="5" t="s">
        <v>81</v>
      </c>
      <c r="R51" s="3" t="s">
        <v>82</v>
      </c>
      <c r="S51" s="4">
        <v>45473</v>
      </c>
    </row>
    <row r="52" spans="1:20" x14ac:dyDescent="0.25">
      <c r="A52" s="3">
        <v>2024</v>
      </c>
      <c r="B52" s="4">
        <v>45383</v>
      </c>
      <c r="C52" s="4">
        <v>45473</v>
      </c>
      <c r="D52" s="3" t="s">
        <v>96</v>
      </c>
      <c r="E52" s="3" t="s">
        <v>134</v>
      </c>
      <c r="F52" s="3" t="s">
        <v>267</v>
      </c>
      <c r="G52" s="3" t="s">
        <v>214</v>
      </c>
      <c r="H52" s="3" t="s">
        <v>268</v>
      </c>
      <c r="I52" s="3" t="s">
        <v>56</v>
      </c>
      <c r="J52" s="3" t="s">
        <v>84</v>
      </c>
      <c r="K52" s="3" t="s">
        <v>63</v>
      </c>
      <c r="L52" s="3" t="s">
        <v>330</v>
      </c>
      <c r="M52" s="9" t="str">
        <f ca="1">HYPERLINK("#"&amp;CELL("direccion",Tabla_472796!A136),"45")</f>
        <v>45</v>
      </c>
      <c r="N52" s="9" t="s">
        <v>419</v>
      </c>
      <c r="O52" s="9" t="s">
        <v>420</v>
      </c>
      <c r="P52" s="3" t="s">
        <v>69</v>
      </c>
      <c r="Q52" s="5" t="s">
        <v>81</v>
      </c>
      <c r="R52" s="3" t="s">
        <v>82</v>
      </c>
      <c r="S52" s="4">
        <v>45473</v>
      </c>
    </row>
    <row r="53" spans="1:20" x14ac:dyDescent="0.25">
      <c r="A53" s="3">
        <v>2024</v>
      </c>
      <c r="B53" s="4">
        <v>45383</v>
      </c>
      <c r="C53" s="4">
        <v>45473</v>
      </c>
      <c r="D53" s="3" t="s">
        <v>87</v>
      </c>
      <c r="E53" s="3" t="s">
        <v>135</v>
      </c>
      <c r="F53" s="3" t="s">
        <v>269</v>
      </c>
      <c r="G53" s="3" t="s">
        <v>270</v>
      </c>
      <c r="H53" s="3" t="s">
        <v>271</v>
      </c>
      <c r="I53" s="3" t="s">
        <v>57</v>
      </c>
      <c r="J53" s="3" t="s">
        <v>84</v>
      </c>
      <c r="K53" s="3" t="s">
        <v>63</v>
      </c>
      <c r="L53" s="3" t="s">
        <v>331</v>
      </c>
      <c r="M53" s="9" t="str">
        <f ca="1">HYPERLINK("#"&amp;CELL("direccion",Tabla_472796!A139),"46")</f>
        <v>46</v>
      </c>
      <c r="N53" s="9" t="s">
        <v>421</v>
      </c>
      <c r="O53" s="9" t="s">
        <v>422</v>
      </c>
      <c r="P53" s="3" t="s">
        <v>69</v>
      </c>
      <c r="Q53" s="5" t="s">
        <v>81</v>
      </c>
      <c r="R53" s="3" t="s">
        <v>82</v>
      </c>
      <c r="S53" s="4">
        <v>45473</v>
      </c>
    </row>
    <row r="54" spans="1:20" x14ac:dyDescent="0.25">
      <c r="A54" s="3">
        <v>2024</v>
      </c>
      <c r="B54" s="4">
        <v>45383</v>
      </c>
      <c r="C54" s="4">
        <v>45473</v>
      </c>
      <c r="D54" s="3" t="s">
        <v>87</v>
      </c>
      <c r="E54" s="3" t="s">
        <v>136</v>
      </c>
      <c r="F54" s="3" t="s">
        <v>272</v>
      </c>
      <c r="G54" s="3" t="s">
        <v>273</v>
      </c>
      <c r="H54" s="3" t="s">
        <v>274</v>
      </c>
      <c r="I54" s="3" t="s">
        <v>56</v>
      </c>
      <c r="J54" s="3" t="s">
        <v>84</v>
      </c>
      <c r="K54" s="3" t="s">
        <v>63</v>
      </c>
      <c r="L54" s="3" t="s">
        <v>317</v>
      </c>
      <c r="M54" s="9" t="str">
        <f ca="1">HYPERLINK("#"&amp;CELL("direccion",Tabla_472796!A142),"47")</f>
        <v>47</v>
      </c>
      <c r="N54" s="9" t="s">
        <v>423</v>
      </c>
      <c r="O54" s="9" t="s">
        <v>424</v>
      </c>
      <c r="P54" s="3" t="s">
        <v>69</v>
      </c>
      <c r="Q54" s="5" t="s">
        <v>81</v>
      </c>
      <c r="R54" s="3" t="s">
        <v>82</v>
      </c>
      <c r="S54" s="4">
        <v>45473</v>
      </c>
    </row>
    <row r="55" spans="1:20" x14ac:dyDescent="0.25">
      <c r="A55" s="3">
        <v>2024</v>
      </c>
      <c r="B55" s="4">
        <v>45383</v>
      </c>
      <c r="C55" s="4">
        <v>45473</v>
      </c>
      <c r="D55" s="3" t="s">
        <v>96</v>
      </c>
      <c r="E55" s="3" t="s">
        <v>137</v>
      </c>
      <c r="F55" s="3" t="s">
        <v>275</v>
      </c>
      <c r="G55" s="3" t="s">
        <v>276</v>
      </c>
      <c r="H55" s="3" t="s">
        <v>162</v>
      </c>
      <c r="I55" s="3" t="s">
        <v>57</v>
      </c>
      <c r="J55" s="3" t="s">
        <v>84</v>
      </c>
      <c r="K55" s="3" t="s">
        <v>63</v>
      </c>
      <c r="L55" s="3" t="s">
        <v>330</v>
      </c>
      <c r="M55" s="9" t="str">
        <f ca="1">HYPERLINK("#"&amp;CELL("direccion",Tabla_472796!A145),"48")</f>
        <v>48</v>
      </c>
      <c r="N55" s="9" t="s">
        <v>425</v>
      </c>
      <c r="O55" s="9" t="s">
        <v>426</v>
      </c>
      <c r="P55" s="3" t="s">
        <v>69</v>
      </c>
      <c r="Q55" s="5" t="s">
        <v>81</v>
      </c>
      <c r="R55" s="3" t="s">
        <v>82</v>
      </c>
      <c r="S55" s="4">
        <v>45473</v>
      </c>
    </row>
    <row r="56" spans="1:20" x14ac:dyDescent="0.25">
      <c r="A56" s="3">
        <v>2024</v>
      </c>
      <c r="B56" s="4">
        <v>45383</v>
      </c>
      <c r="C56" s="4">
        <v>45473</v>
      </c>
      <c r="D56" s="3" t="s">
        <v>87</v>
      </c>
      <c r="E56" s="3" t="s">
        <v>138</v>
      </c>
      <c r="F56" s="3" t="s">
        <v>277</v>
      </c>
      <c r="G56" s="3" t="s">
        <v>195</v>
      </c>
      <c r="H56" s="3" t="s">
        <v>278</v>
      </c>
      <c r="I56" s="3" t="s">
        <v>56</v>
      </c>
      <c r="J56" s="3" t="s">
        <v>84</v>
      </c>
      <c r="K56" s="3" t="s">
        <v>63</v>
      </c>
      <c r="L56" s="3" t="s">
        <v>315</v>
      </c>
      <c r="M56" s="9" t="str">
        <f ca="1">HYPERLINK("#"&amp;CELL("direccion",Tabla_472796!A148),"49")</f>
        <v>49</v>
      </c>
      <c r="N56" s="9" t="s">
        <v>427</v>
      </c>
      <c r="O56" s="9" t="s">
        <v>428</v>
      </c>
      <c r="P56" s="3" t="s">
        <v>69</v>
      </c>
      <c r="Q56" s="5" t="s">
        <v>81</v>
      </c>
      <c r="R56" s="3" t="s">
        <v>82</v>
      </c>
      <c r="S56" s="4">
        <v>45473</v>
      </c>
    </row>
    <row r="57" spans="1:20" x14ac:dyDescent="0.25">
      <c r="A57" s="3">
        <v>2024</v>
      </c>
      <c r="B57" s="4">
        <v>45383</v>
      </c>
      <c r="C57" s="4">
        <v>45473</v>
      </c>
      <c r="D57" s="3" t="s">
        <v>87</v>
      </c>
      <c r="E57" s="3" t="s">
        <v>139</v>
      </c>
      <c r="F57" s="3" t="s">
        <v>279</v>
      </c>
      <c r="G57" s="3" t="s">
        <v>280</v>
      </c>
      <c r="H57" s="3" t="s">
        <v>281</v>
      </c>
      <c r="I57" s="3" t="s">
        <v>56</v>
      </c>
      <c r="J57" s="3" t="s">
        <v>84</v>
      </c>
      <c r="K57" s="3" t="s">
        <v>63</v>
      </c>
      <c r="L57" s="3" t="s">
        <v>313</v>
      </c>
      <c r="M57" s="9" t="str">
        <f ca="1">HYPERLINK("#"&amp;CELL("direccion",Tabla_472796!A151),"50")</f>
        <v>50</v>
      </c>
      <c r="N57" s="9" t="s">
        <v>429</v>
      </c>
      <c r="O57" s="9" t="s">
        <v>430</v>
      </c>
      <c r="P57" s="3" t="s">
        <v>69</v>
      </c>
      <c r="Q57" s="5" t="s">
        <v>81</v>
      </c>
      <c r="R57" s="3" t="s">
        <v>82</v>
      </c>
      <c r="S57" s="4">
        <v>45473</v>
      </c>
    </row>
    <row r="58" spans="1:20" x14ac:dyDescent="0.25">
      <c r="A58" s="3">
        <v>2024</v>
      </c>
      <c r="B58" s="4">
        <v>45383</v>
      </c>
      <c r="C58" s="4">
        <v>45473</v>
      </c>
      <c r="D58" s="3" t="s">
        <v>85</v>
      </c>
      <c r="E58" s="3" t="s">
        <v>140</v>
      </c>
      <c r="F58" s="3" t="s">
        <v>262</v>
      </c>
      <c r="G58" s="3" t="s">
        <v>229</v>
      </c>
      <c r="H58" s="3" t="s">
        <v>157</v>
      </c>
      <c r="I58" s="3" t="s">
        <v>56</v>
      </c>
      <c r="J58" s="3" t="s">
        <v>84</v>
      </c>
      <c r="K58" s="3" t="s">
        <v>63</v>
      </c>
      <c r="L58" s="3" t="s">
        <v>319</v>
      </c>
      <c r="M58" s="9" t="str">
        <f ca="1">HYPERLINK("#"&amp;CELL("direccion",Tabla_472796!A154),"51")</f>
        <v>51</v>
      </c>
      <c r="N58" s="9" t="s">
        <v>431</v>
      </c>
      <c r="O58" s="9" t="s">
        <v>432</v>
      </c>
      <c r="P58" s="3" t="s">
        <v>69</v>
      </c>
      <c r="Q58" s="5" t="s">
        <v>81</v>
      </c>
      <c r="R58" s="3" t="s">
        <v>82</v>
      </c>
      <c r="S58" s="4">
        <v>45473</v>
      </c>
    </row>
    <row r="59" spans="1:20" x14ac:dyDescent="0.25">
      <c r="A59" s="3">
        <v>2024</v>
      </c>
      <c r="B59" s="4">
        <v>45383</v>
      </c>
      <c r="C59" s="4">
        <v>45473</v>
      </c>
      <c r="D59" s="3" t="s">
        <v>96</v>
      </c>
      <c r="E59" s="3" t="s">
        <v>141</v>
      </c>
      <c r="F59" s="3" t="s">
        <v>282</v>
      </c>
      <c r="G59" s="3" t="s">
        <v>226</v>
      </c>
      <c r="H59" s="3" t="s">
        <v>283</v>
      </c>
      <c r="I59" s="3" t="s">
        <v>56</v>
      </c>
      <c r="J59" s="3" t="s">
        <v>84</v>
      </c>
      <c r="K59" s="3" t="s">
        <v>64</v>
      </c>
      <c r="L59" s="3" t="s">
        <v>332</v>
      </c>
      <c r="M59" s="9" t="str">
        <f ca="1">HYPERLINK("#"&amp;CELL("direccion",Tabla_472796!A157),"52")</f>
        <v>52</v>
      </c>
      <c r="N59" s="9" t="s">
        <v>433</v>
      </c>
      <c r="O59" s="9" t="s">
        <v>434</v>
      </c>
      <c r="P59" s="3" t="s">
        <v>69</v>
      </c>
      <c r="Q59" s="5" t="s">
        <v>81</v>
      </c>
      <c r="R59" s="3" t="s">
        <v>82</v>
      </c>
      <c r="S59" s="4">
        <v>45473</v>
      </c>
    </row>
    <row r="60" spans="1:20" x14ac:dyDescent="0.25">
      <c r="A60" s="3">
        <v>2024</v>
      </c>
      <c r="B60" s="4">
        <v>45383</v>
      </c>
      <c r="C60" s="4">
        <v>45473</v>
      </c>
      <c r="D60" s="3" t="s">
        <v>87</v>
      </c>
      <c r="E60" s="3" t="s">
        <v>142</v>
      </c>
      <c r="F60" s="3" t="s">
        <v>284</v>
      </c>
      <c r="G60" s="3" t="s">
        <v>239</v>
      </c>
      <c r="H60" s="3" t="s">
        <v>179</v>
      </c>
      <c r="I60" s="3" t="s">
        <v>57</v>
      </c>
      <c r="J60" s="3" t="s">
        <v>84</v>
      </c>
      <c r="K60" s="3" t="s">
        <v>63</v>
      </c>
      <c r="L60" s="3" t="s">
        <v>333</v>
      </c>
      <c r="M60" s="9" t="str">
        <f ca="1">HYPERLINK("#"&amp;CELL("direccion",Tabla_472796!A160),"53")</f>
        <v>53</v>
      </c>
      <c r="N60" s="9" t="s">
        <v>435</v>
      </c>
      <c r="O60" s="9" t="s">
        <v>436</v>
      </c>
      <c r="P60" s="3" t="s">
        <v>69</v>
      </c>
      <c r="Q60" s="5" t="s">
        <v>81</v>
      </c>
      <c r="R60" s="3" t="s">
        <v>82</v>
      </c>
      <c r="S60" s="4">
        <v>45473</v>
      </c>
    </row>
    <row r="61" spans="1:20" x14ac:dyDescent="0.25">
      <c r="A61" s="3">
        <v>2024</v>
      </c>
      <c r="B61" s="4">
        <v>45383</v>
      </c>
      <c r="C61" s="4">
        <v>45473</v>
      </c>
      <c r="D61" s="3" t="s">
        <v>87</v>
      </c>
      <c r="E61" s="3" t="s">
        <v>143</v>
      </c>
      <c r="F61" s="3" t="s">
        <v>285</v>
      </c>
      <c r="G61" s="3" t="s">
        <v>243</v>
      </c>
      <c r="H61" s="3" t="s">
        <v>234</v>
      </c>
      <c r="I61" s="3" t="s">
        <v>56</v>
      </c>
      <c r="J61" s="3" t="s">
        <v>84</v>
      </c>
      <c r="K61" s="3" t="s">
        <v>63</v>
      </c>
      <c r="L61" s="3" t="s">
        <v>333</v>
      </c>
      <c r="M61" s="9" t="str">
        <f ca="1">HYPERLINK("#"&amp;CELL("direccion",Tabla_472796!A163),"54")</f>
        <v>54</v>
      </c>
      <c r="N61" s="9" t="s">
        <v>437</v>
      </c>
      <c r="O61" s="9" t="s">
        <v>438</v>
      </c>
      <c r="P61" s="3" t="s">
        <v>69</v>
      </c>
      <c r="Q61" s="5" t="s">
        <v>81</v>
      </c>
      <c r="R61" s="3" t="s">
        <v>82</v>
      </c>
      <c r="S61" s="4">
        <v>45473</v>
      </c>
    </row>
    <row r="62" spans="1:20" x14ac:dyDescent="0.25">
      <c r="A62" s="3">
        <v>2024</v>
      </c>
      <c r="B62" s="4">
        <v>45383</v>
      </c>
      <c r="C62" s="4">
        <v>45473</v>
      </c>
      <c r="D62" s="3" t="s">
        <v>96</v>
      </c>
      <c r="E62" s="3" t="s">
        <v>144</v>
      </c>
      <c r="F62" s="3" t="s">
        <v>286</v>
      </c>
      <c r="G62" s="3" t="s">
        <v>287</v>
      </c>
      <c r="H62" s="3" t="s">
        <v>288</v>
      </c>
      <c r="I62" s="3" t="s">
        <v>56</v>
      </c>
      <c r="J62" s="3" t="s">
        <v>84</v>
      </c>
      <c r="K62" s="3" t="s">
        <v>63</v>
      </c>
      <c r="L62" s="3" t="s">
        <v>334</v>
      </c>
      <c r="M62" s="9" t="str">
        <f ca="1">HYPERLINK("#"&amp;CELL("direccion",Tabla_472796!A166),"55")</f>
        <v>55</v>
      </c>
      <c r="N62" s="9" t="s">
        <v>439</v>
      </c>
      <c r="O62" s="9" t="s">
        <v>440</v>
      </c>
      <c r="P62" s="3" t="s">
        <v>69</v>
      </c>
      <c r="Q62" s="5" t="s">
        <v>81</v>
      </c>
      <c r="R62" s="3" t="s">
        <v>82</v>
      </c>
      <c r="S62" s="4">
        <v>45473</v>
      </c>
    </row>
    <row r="63" spans="1:20" x14ac:dyDescent="0.25">
      <c r="A63" s="3">
        <v>2024</v>
      </c>
      <c r="B63" s="4">
        <v>45383</v>
      </c>
      <c r="C63" s="4">
        <v>45473</v>
      </c>
      <c r="D63" s="3" t="s">
        <v>87</v>
      </c>
      <c r="E63" s="3" t="s">
        <v>92</v>
      </c>
      <c r="F63" s="3" t="s">
        <v>289</v>
      </c>
      <c r="G63" s="3" t="s">
        <v>189</v>
      </c>
      <c r="H63" s="3" t="s">
        <v>290</v>
      </c>
      <c r="I63" s="3" t="s">
        <v>56</v>
      </c>
      <c r="J63" s="3" t="s">
        <v>84</v>
      </c>
      <c r="K63" s="3" t="s">
        <v>63</v>
      </c>
      <c r="L63" s="3" t="s">
        <v>335</v>
      </c>
      <c r="M63" s="9" t="str">
        <f ca="1">HYPERLINK("#"&amp;CELL("direccion",Tabla_472796!A169),"56")</f>
        <v>56</v>
      </c>
      <c r="N63" s="9" t="s">
        <v>441</v>
      </c>
      <c r="O63" s="9" t="s">
        <v>442</v>
      </c>
      <c r="P63" s="3" t="s">
        <v>69</v>
      </c>
      <c r="Q63" s="5" t="s">
        <v>81</v>
      </c>
      <c r="R63" s="3" t="s">
        <v>82</v>
      </c>
      <c r="S63" s="4">
        <v>45473</v>
      </c>
    </row>
    <row r="64" spans="1:20" x14ac:dyDescent="0.25">
      <c r="A64" s="3">
        <v>2024</v>
      </c>
      <c r="B64" s="4">
        <v>45383</v>
      </c>
      <c r="C64" s="4">
        <v>45473</v>
      </c>
      <c r="D64" s="3" t="s">
        <v>87</v>
      </c>
      <c r="E64" s="3" t="s">
        <v>145</v>
      </c>
      <c r="F64" s="3" t="s">
        <v>291</v>
      </c>
      <c r="G64" s="3" t="s">
        <v>292</v>
      </c>
      <c r="H64" s="3" t="s">
        <v>183</v>
      </c>
      <c r="I64" s="3" t="s">
        <v>57</v>
      </c>
      <c r="J64" s="3" t="s">
        <v>84</v>
      </c>
      <c r="K64" s="3" t="s">
        <v>58</v>
      </c>
      <c r="L64" s="3" t="s">
        <v>336</v>
      </c>
      <c r="M64" s="9" t="str">
        <f ca="1">HYPERLINK("#"&amp;CELL("direccion",Tabla_472796!A172),"57")</f>
        <v>57</v>
      </c>
      <c r="N64" s="9" t="s">
        <v>443</v>
      </c>
      <c r="O64" s="9" t="s">
        <v>444</v>
      </c>
      <c r="P64" s="3" t="s">
        <v>69</v>
      </c>
      <c r="Q64" s="5" t="s">
        <v>81</v>
      </c>
      <c r="R64" s="3" t="s">
        <v>82</v>
      </c>
      <c r="S64" s="4">
        <v>45473</v>
      </c>
      <c r="T64" s="3" t="s">
        <v>461</v>
      </c>
    </row>
    <row r="65" spans="1:19" x14ac:dyDescent="0.25">
      <c r="A65" s="3">
        <v>2024</v>
      </c>
      <c r="B65" s="4">
        <v>45383</v>
      </c>
      <c r="C65" s="4">
        <v>45473</v>
      </c>
      <c r="D65" s="3" t="s">
        <v>96</v>
      </c>
      <c r="E65" s="3" t="s">
        <v>146</v>
      </c>
      <c r="F65" s="3" t="s">
        <v>293</v>
      </c>
      <c r="G65" s="3" t="s">
        <v>232</v>
      </c>
      <c r="H65" s="3" t="s">
        <v>207</v>
      </c>
      <c r="I65" s="3" t="s">
        <v>56</v>
      </c>
      <c r="J65" s="3" t="s">
        <v>84</v>
      </c>
      <c r="K65" s="3" t="s">
        <v>63</v>
      </c>
      <c r="L65" s="3" t="s">
        <v>314</v>
      </c>
      <c r="M65" s="9" t="str">
        <f ca="1">HYPERLINK("#"&amp;CELL("direccion",Tabla_472796!A175),"58")</f>
        <v>58</v>
      </c>
      <c r="N65" s="9" t="s">
        <v>445</v>
      </c>
      <c r="O65" s="5" t="s">
        <v>363</v>
      </c>
      <c r="P65" s="3" t="s">
        <v>69</v>
      </c>
      <c r="Q65" s="5" t="s">
        <v>81</v>
      </c>
      <c r="R65" s="3" t="s">
        <v>82</v>
      </c>
      <c r="S65" s="4">
        <v>45473</v>
      </c>
    </row>
    <row r="66" spans="1:19" x14ac:dyDescent="0.25">
      <c r="A66" s="3">
        <v>2024</v>
      </c>
      <c r="B66" s="4">
        <v>45383</v>
      </c>
      <c r="C66" s="4">
        <v>45473</v>
      </c>
      <c r="D66" s="3" t="s">
        <v>87</v>
      </c>
      <c r="E66" s="3" t="s">
        <v>147</v>
      </c>
      <c r="F66" s="3" t="s">
        <v>294</v>
      </c>
      <c r="G66" s="3" t="s">
        <v>226</v>
      </c>
      <c r="H66" s="3" t="s">
        <v>214</v>
      </c>
      <c r="I66" s="3" t="s">
        <v>56</v>
      </c>
      <c r="J66" s="3" t="s">
        <v>84</v>
      </c>
      <c r="K66" s="3" t="s">
        <v>63</v>
      </c>
      <c r="L66" s="3" t="s">
        <v>314</v>
      </c>
      <c r="M66" s="9" t="str">
        <f ca="1">HYPERLINK("#"&amp;CELL("direccion",Tabla_472796!A178),"59")</f>
        <v>59</v>
      </c>
      <c r="N66" s="9" t="s">
        <v>446</v>
      </c>
      <c r="O66" s="5" t="s">
        <v>363</v>
      </c>
      <c r="P66" s="3" t="s">
        <v>69</v>
      </c>
      <c r="Q66" s="5" t="s">
        <v>81</v>
      </c>
      <c r="R66" s="3" t="s">
        <v>82</v>
      </c>
      <c r="S66" s="4">
        <v>45473</v>
      </c>
    </row>
    <row r="67" spans="1:19" x14ac:dyDescent="0.25">
      <c r="A67" s="3">
        <v>2024</v>
      </c>
      <c r="B67" s="4">
        <v>45383</v>
      </c>
      <c r="C67" s="4">
        <v>45473</v>
      </c>
      <c r="D67" s="3" t="s">
        <v>85</v>
      </c>
      <c r="E67" s="3" t="s">
        <v>148</v>
      </c>
      <c r="F67" s="3" t="s">
        <v>295</v>
      </c>
      <c r="G67" s="3" t="s">
        <v>165</v>
      </c>
      <c r="H67" s="3" t="s">
        <v>296</v>
      </c>
      <c r="I67" s="3" t="s">
        <v>56</v>
      </c>
      <c r="J67" s="3" t="s">
        <v>84</v>
      </c>
      <c r="K67" s="3" t="s">
        <v>63</v>
      </c>
      <c r="L67" s="3" t="s">
        <v>337</v>
      </c>
      <c r="M67" s="9" t="str">
        <f ca="1">HYPERLINK("#"&amp;CELL("direccion",Tabla_472796!A181),"60")</f>
        <v>60</v>
      </c>
      <c r="N67" s="9" t="s">
        <v>447</v>
      </c>
      <c r="O67" s="9" t="s">
        <v>448</v>
      </c>
      <c r="P67" s="3" t="s">
        <v>69</v>
      </c>
      <c r="Q67" s="5" t="s">
        <v>81</v>
      </c>
      <c r="R67" s="3" t="s">
        <v>82</v>
      </c>
      <c r="S67" s="4">
        <v>45473</v>
      </c>
    </row>
    <row r="68" spans="1:19" x14ac:dyDescent="0.25">
      <c r="A68" s="3">
        <v>2024</v>
      </c>
      <c r="B68" s="4">
        <v>45383</v>
      </c>
      <c r="C68" s="4">
        <v>45473</v>
      </c>
      <c r="D68" s="3" t="s">
        <v>96</v>
      </c>
      <c r="E68" s="3" t="s">
        <v>149</v>
      </c>
      <c r="F68" s="3" t="s">
        <v>297</v>
      </c>
      <c r="G68" s="3" t="s">
        <v>298</v>
      </c>
      <c r="H68" s="3" t="s">
        <v>299</v>
      </c>
      <c r="I68" s="3" t="s">
        <v>56</v>
      </c>
      <c r="J68" s="3" t="s">
        <v>84</v>
      </c>
      <c r="K68" s="3" t="s">
        <v>63</v>
      </c>
      <c r="L68" s="3" t="s">
        <v>328</v>
      </c>
      <c r="M68" s="9" t="str">
        <f ca="1">HYPERLINK("#"&amp;CELL("direccion",Tabla_472796!A184),"61")</f>
        <v>61</v>
      </c>
      <c r="N68" s="9" t="s">
        <v>449</v>
      </c>
      <c r="O68" s="9" t="s">
        <v>450</v>
      </c>
      <c r="P68" s="3" t="s">
        <v>69</v>
      </c>
      <c r="Q68" s="5" t="s">
        <v>81</v>
      </c>
      <c r="R68" s="3" t="s">
        <v>82</v>
      </c>
      <c r="S68" s="4">
        <v>45473</v>
      </c>
    </row>
    <row r="69" spans="1:19" x14ac:dyDescent="0.25">
      <c r="A69" s="3">
        <v>2024</v>
      </c>
      <c r="B69" s="4">
        <v>45383</v>
      </c>
      <c r="C69" s="4">
        <v>45473</v>
      </c>
      <c r="D69" s="3" t="s">
        <v>87</v>
      </c>
      <c r="E69" s="3" t="s">
        <v>150</v>
      </c>
      <c r="F69" s="3" t="s">
        <v>158</v>
      </c>
      <c r="G69" s="3" t="s">
        <v>160</v>
      </c>
      <c r="H69" s="3" t="s">
        <v>300</v>
      </c>
      <c r="I69" s="3" t="s">
        <v>56</v>
      </c>
      <c r="J69" s="3" t="s">
        <v>84</v>
      </c>
      <c r="K69" s="3" t="s">
        <v>63</v>
      </c>
      <c r="L69" s="3" t="s">
        <v>317</v>
      </c>
      <c r="M69" s="9" t="str">
        <f ca="1">HYPERLINK("#"&amp;CELL("direccion",Tabla_472796!A187),"62")</f>
        <v>62</v>
      </c>
      <c r="N69" s="9" t="s">
        <v>451</v>
      </c>
      <c r="O69" s="9" t="s">
        <v>452</v>
      </c>
      <c r="P69" s="3" t="s">
        <v>69</v>
      </c>
      <c r="Q69" s="5" t="s">
        <v>81</v>
      </c>
      <c r="R69" s="3" t="s">
        <v>82</v>
      </c>
      <c r="S69" s="4">
        <v>45473</v>
      </c>
    </row>
    <row r="70" spans="1:19" x14ac:dyDescent="0.25">
      <c r="A70" s="3">
        <v>2024</v>
      </c>
      <c r="B70" s="4">
        <v>45383</v>
      </c>
      <c r="C70" s="4">
        <v>45473</v>
      </c>
      <c r="D70" s="3" t="s">
        <v>87</v>
      </c>
      <c r="E70" s="3" t="s">
        <v>151</v>
      </c>
      <c r="F70" s="3" t="s">
        <v>301</v>
      </c>
      <c r="G70" s="3" t="s">
        <v>243</v>
      </c>
      <c r="H70" s="3" t="s">
        <v>302</v>
      </c>
      <c r="I70" s="3" t="s">
        <v>56</v>
      </c>
      <c r="J70" s="3" t="s">
        <v>84</v>
      </c>
      <c r="K70" s="3" t="s">
        <v>63</v>
      </c>
      <c r="L70" s="3" t="s">
        <v>317</v>
      </c>
      <c r="M70" s="9" t="str">
        <f ca="1">HYPERLINK("#"&amp;CELL("direccion",Tabla_472796!A190),"63")</f>
        <v>63</v>
      </c>
      <c r="N70" s="9" t="s">
        <v>453</v>
      </c>
      <c r="O70" s="9" t="s">
        <v>454</v>
      </c>
      <c r="P70" s="3" t="s">
        <v>69</v>
      </c>
      <c r="Q70" s="5" t="s">
        <v>81</v>
      </c>
      <c r="R70" s="3" t="s">
        <v>82</v>
      </c>
      <c r="S70" s="4">
        <v>45473</v>
      </c>
    </row>
    <row r="71" spans="1:19" x14ac:dyDescent="0.25">
      <c r="A71" s="3">
        <v>2024</v>
      </c>
      <c r="B71" s="4">
        <v>45383</v>
      </c>
      <c r="C71" s="4">
        <v>45473</v>
      </c>
      <c r="D71" s="3" t="s">
        <v>96</v>
      </c>
      <c r="E71" s="3" t="s">
        <v>152</v>
      </c>
      <c r="F71" s="3" t="s">
        <v>303</v>
      </c>
      <c r="G71" s="3" t="s">
        <v>304</v>
      </c>
      <c r="H71" s="3" t="s">
        <v>305</v>
      </c>
      <c r="I71" s="3" t="s">
        <v>56</v>
      </c>
      <c r="J71" s="3" t="s">
        <v>84</v>
      </c>
      <c r="K71" s="3" t="s">
        <v>63</v>
      </c>
      <c r="L71" s="3" t="s">
        <v>315</v>
      </c>
      <c r="M71" s="9" t="str">
        <f ca="1">HYPERLINK("#"&amp;CELL("direccion",Tabla_472796!A193),"64")</f>
        <v>64</v>
      </c>
      <c r="N71" s="9" t="s">
        <v>455</v>
      </c>
      <c r="O71" s="9" t="s">
        <v>456</v>
      </c>
      <c r="P71" s="3" t="s">
        <v>69</v>
      </c>
      <c r="Q71" s="5" t="s">
        <v>81</v>
      </c>
      <c r="R71" s="3" t="s">
        <v>82</v>
      </c>
      <c r="S71" s="4">
        <v>45473</v>
      </c>
    </row>
    <row r="72" spans="1:19" x14ac:dyDescent="0.25">
      <c r="A72" s="3">
        <v>2024</v>
      </c>
      <c r="B72" s="4">
        <v>45383</v>
      </c>
      <c r="C72" s="4">
        <v>45473</v>
      </c>
      <c r="D72" s="3" t="s">
        <v>87</v>
      </c>
      <c r="E72" s="3" t="s">
        <v>153</v>
      </c>
      <c r="F72" s="3" t="s">
        <v>306</v>
      </c>
      <c r="G72" s="3" t="s">
        <v>189</v>
      </c>
      <c r="H72" s="3" t="s">
        <v>307</v>
      </c>
      <c r="I72" s="3" t="s">
        <v>57</v>
      </c>
      <c r="J72" s="3" t="s">
        <v>84</v>
      </c>
      <c r="K72" s="3" t="s">
        <v>63</v>
      </c>
      <c r="L72" s="3" t="s">
        <v>312</v>
      </c>
      <c r="M72" s="9" t="str">
        <f ca="1">HYPERLINK("#"&amp;CELL("direccion",Tabla_472796!A196),"65")</f>
        <v>65</v>
      </c>
      <c r="N72" s="9" t="s">
        <v>457</v>
      </c>
      <c r="O72" s="9" t="s">
        <v>458</v>
      </c>
      <c r="P72" s="3" t="s">
        <v>69</v>
      </c>
      <c r="Q72" s="5" t="s">
        <v>81</v>
      </c>
      <c r="R72" s="3" t="s">
        <v>82</v>
      </c>
      <c r="S72" s="4">
        <v>45473</v>
      </c>
    </row>
    <row r="73" spans="1:19" x14ac:dyDescent="0.25">
      <c r="A73" s="3">
        <v>2024</v>
      </c>
      <c r="B73" s="4">
        <v>45383</v>
      </c>
      <c r="C73" s="4">
        <v>45473</v>
      </c>
      <c r="D73" s="3" t="s">
        <v>87</v>
      </c>
      <c r="E73" s="3" t="s">
        <v>154</v>
      </c>
      <c r="F73" s="3" t="s">
        <v>213</v>
      </c>
      <c r="G73" s="3" t="s">
        <v>308</v>
      </c>
      <c r="H73" s="3" t="s">
        <v>159</v>
      </c>
      <c r="I73" s="3" t="s">
        <v>56</v>
      </c>
      <c r="J73" s="3" t="s">
        <v>84</v>
      </c>
      <c r="K73" s="3" t="s">
        <v>63</v>
      </c>
      <c r="L73" s="3" t="s">
        <v>311</v>
      </c>
      <c r="M73" s="9" t="str">
        <f ca="1">HYPERLINK("#"&amp;CELL("direccion",Tabla_472796!A199),"66")</f>
        <v>66</v>
      </c>
      <c r="N73" s="9" t="s">
        <v>459</v>
      </c>
      <c r="O73" s="9" t="s">
        <v>460</v>
      </c>
      <c r="P73" s="3" t="s">
        <v>69</v>
      </c>
      <c r="Q73" s="5" t="s">
        <v>81</v>
      </c>
      <c r="R73" s="3" t="s">
        <v>82</v>
      </c>
      <c r="S73"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20" r:id="rId2"/>
    <hyperlink ref="O24" r:id="rId3"/>
    <hyperlink ref="O25" r:id="rId4"/>
    <hyperlink ref="O39" r:id="rId5"/>
    <hyperlink ref="O40" r:id="rId6"/>
    <hyperlink ref="O42" r:id="rId7"/>
    <hyperlink ref="O49" r:id="rId8"/>
    <hyperlink ref="O51" r:id="rId9"/>
    <hyperlink ref="O65" r:id="rId10"/>
    <hyperlink ref="O66" r:id="rId11"/>
    <hyperlink ref="N8" r:id="rId12"/>
    <hyperlink ref="N9" r:id="rId13"/>
    <hyperlink ref="N10" r:id="rId14"/>
    <hyperlink ref="N11" r:id="rId15"/>
    <hyperlink ref="N12" r:id="rId16"/>
    <hyperlink ref="N13" r:id="rId17"/>
    <hyperlink ref="N14" r:id="rId18"/>
    <hyperlink ref="N15" r:id="rId19"/>
    <hyperlink ref="N16" r:id="rId20"/>
    <hyperlink ref="N17" r:id="rId21"/>
    <hyperlink ref="N18" r:id="rId22"/>
    <hyperlink ref="N19" r:id="rId23"/>
    <hyperlink ref="N20" r:id="rId24"/>
    <hyperlink ref="N21" r:id="rId25"/>
    <hyperlink ref="N22" r:id="rId26"/>
    <hyperlink ref="N23" r:id="rId27"/>
    <hyperlink ref="N24" r:id="rId28"/>
    <hyperlink ref="N25" r:id="rId29"/>
    <hyperlink ref="N26" r:id="rId30"/>
    <hyperlink ref="N27" r:id="rId31"/>
    <hyperlink ref="N28" r:id="rId32"/>
    <hyperlink ref="N29" r:id="rId33"/>
    <hyperlink ref="N30" r:id="rId34"/>
    <hyperlink ref="N31" r:id="rId35"/>
    <hyperlink ref="N32" r:id="rId36"/>
    <hyperlink ref="N33" r:id="rId37"/>
    <hyperlink ref="N34" r:id="rId38"/>
    <hyperlink ref="N35" r:id="rId39"/>
    <hyperlink ref="N36" r:id="rId40"/>
    <hyperlink ref="N37" r:id="rId41"/>
    <hyperlink ref="N38" r:id="rId42"/>
    <hyperlink ref="N39" r:id="rId43"/>
    <hyperlink ref="N40" r:id="rId44"/>
    <hyperlink ref="N41" r:id="rId45"/>
    <hyperlink ref="N42" r:id="rId46"/>
    <hyperlink ref="N43" r:id="rId47"/>
    <hyperlink ref="N44" r:id="rId48"/>
    <hyperlink ref="N45" r:id="rId49"/>
    <hyperlink ref="N46" r:id="rId50"/>
    <hyperlink ref="N47" r:id="rId51"/>
    <hyperlink ref="N48" r:id="rId52"/>
    <hyperlink ref="N49" r:id="rId53"/>
    <hyperlink ref="N50" r:id="rId54"/>
    <hyperlink ref="N51" r:id="rId55"/>
    <hyperlink ref="N52" r:id="rId56"/>
    <hyperlink ref="N53" r:id="rId57"/>
    <hyperlink ref="N54" r:id="rId58"/>
    <hyperlink ref="N55" r:id="rId59"/>
    <hyperlink ref="N56" r:id="rId60"/>
    <hyperlink ref="N57" r:id="rId61"/>
    <hyperlink ref="N58" r:id="rId62"/>
    <hyperlink ref="N59" r:id="rId63"/>
    <hyperlink ref="N60" r:id="rId64"/>
    <hyperlink ref="N61" r:id="rId65"/>
    <hyperlink ref="N62" r:id="rId66"/>
    <hyperlink ref="N63" r:id="rId67"/>
    <hyperlink ref="N64" r:id="rId68"/>
    <hyperlink ref="N65" r:id="rId69"/>
    <hyperlink ref="N66" r:id="rId70"/>
    <hyperlink ref="N67" r:id="rId71"/>
    <hyperlink ref="N68" r:id="rId72"/>
    <hyperlink ref="N69" r:id="rId73"/>
    <hyperlink ref="N70" r:id="rId74"/>
    <hyperlink ref="N71" r:id="rId75"/>
    <hyperlink ref="N72" r:id="rId76"/>
    <hyperlink ref="N73" r:id="rId77"/>
    <hyperlink ref="O8" r:id="rId78"/>
    <hyperlink ref="O9" r:id="rId79"/>
    <hyperlink ref="O10" r:id="rId80"/>
    <hyperlink ref="O11" r:id="rId81"/>
    <hyperlink ref="O12" r:id="rId82"/>
    <hyperlink ref="O13" r:id="rId83"/>
    <hyperlink ref="O14" r:id="rId84"/>
    <hyperlink ref="O15" r:id="rId85"/>
    <hyperlink ref="O16" r:id="rId86"/>
    <hyperlink ref="O17" r:id="rId87"/>
    <hyperlink ref="O18" r:id="rId88"/>
    <hyperlink ref="O19" r:id="rId89"/>
    <hyperlink ref="O21" r:id="rId90"/>
    <hyperlink ref="O22" r:id="rId91"/>
    <hyperlink ref="O23" r:id="rId92"/>
    <hyperlink ref="O26" r:id="rId93"/>
    <hyperlink ref="O27" r:id="rId94"/>
    <hyperlink ref="O28" r:id="rId95"/>
    <hyperlink ref="O29" r:id="rId96"/>
    <hyperlink ref="O30" r:id="rId97"/>
    <hyperlink ref="O31" r:id="rId98"/>
    <hyperlink ref="O32" r:id="rId99"/>
    <hyperlink ref="O33" r:id="rId100"/>
    <hyperlink ref="O35" r:id="rId101"/>
    <hyperlink ref="O36" r:id="rId102"/>
    <hyperlink ref="O37" r:id="rId103"/>
    <hyperlink ref="O38" r:id="rId104"/>
    <hyperlink ref="O41" r:id="rId105"/>
    <hyperlink ref="O43" r:id="rId106"/>
    <hyperlink ref="O44" r:id="rId107"/>
    <hyperlink ref="O45" r:id="rId108"/>
    <hyperlink ref="O46" r:id="rId109"/>
    <hyperlink ref="O34" r:id="rId110"/>
    <hyperlink ref="O47" r:id="rId111"/>
    <hyperlink ref="O48" r:id="rId112"/>
    <hyperlink ref="O50" r:id="rId113"/>
    <hyperlink ref="O52" r:id="rId114"/>
    <hyperlink ref="O53" r:id="rId115"/>
    <hyperlink ref="O54" r:id="rId116"/>
    <hyperlink ref="O55" r:id="rId117"/>
    <hyperlink ref="O56" r:id="rId118"/>
    <hyperlink ref="O57" r:id="rId119"/>
    <hyperlink ref="O58" r:id="rId120"/>
    <hyperlink ref="O59" r:id="rId121"/>
    <hyperlink ref="O60" r:id="rId122"/>
    <hyperlink ref="O61" r:id="rId123"/>
    <hyperlink ref="O62" r:id="rId124"/>
    <hyperlink ref="O63" r:id="rId125"/>
    <hyperlink ref="O64" r:id="rId126"/>
    <hyperlink ref="O67" r:id="rId127"/>
    <hyperlink ref="O68" r:id="rId128"/>
    <hyperlink ref="O69" r:id="rId129"/>
    <hyperlink ref="O70" r:id="rId130"/>
    <hyperlink ref="O71" r:id="rId131"/>
    <hyperlink ref="O72" r:id="rId132"/>
    <hyperlink ref="O73" r:id="rId133"/>
    <hyperlink ref="Q9" r:id="rId134"/>
    <hyperlink ref="Q10" r:id="rId135"/>
    <hyperlink ref="Q11" r:id="rId136"/>
    <hyperlink ref="Q12" r:id="rId137"/>
    <hyperlink ref="Q13" r:id="rId138"/>
    <hyperlink ref="Q14" r:id="rId139"/>
    <hyperlink ref="Q15" r:id="rId140"/>
    <hyperlink ref="Q16" r:id="rId141"/>
    <hyperlink ref="Q17" r:id="rId142"/>
    <hyperlink ref="Q18" r:id="rId143"/>
    <hyperlink ref="Q19" r:id="rId144"/>
    <hyperlink ref="Q20" r:id="rId145"/>
    <hyperlink ref="Q21" r:id="rId146"/>
    <hyperlink ref="Q22" r:id="rId147"/>
    <hyperlink ref="Q23" r:id="rId148"/>
    <hyperlink ref="Q24" r:id="rId149"/>
    <hyperlink ref="Q25" r:id="rId150"/>
    <hyperlink ref="Q26" r:id="rId151"/>
    <hyperlink ref="Q27" r:id="rId152"/>
    <hyperlink ref="Q28" r:id="rId153"/>
    <hyperlink ref="Q29" r:id="rId154"/>
    <hyperlink ref="Q30" r:id="rId155"/>
    <hyperlink ref="Q31" r:id="rId156"/>
    <hyperlink ref="Q32" r:id="rId157"/>
    <hyperlink ref="Q33" r:id="rId158"/>
    <hyperlink ref="Q34" r:id="rId159"/>
    <hyperlink ref="Q35" r:id="rId160"/>
    <hyperlink ref="Q36" r:id="rId161"/>
    <hyperlink ref="Q37" r:id="rId162"/>
    <hyperlink ref="Q38" r:id="rId163"/>
    <hyperlink ref="Q39" r:id="rId164"/>
    <hyperlink ref="Q40" r:id="rId165"/>
    <hyperlink ref="Q41" r:id="rId166"/>
    <hyperlink ref="Q42" r:id="rId167"/>
    <hyperlink ref="Q43" r:id="rId168"/>
    <hyperlink ref="Q44" r:id="rId169"/>
    <hyperlink ref="Q45" r:id="rId170"/>
    <hyperlink ref="Q46" r:id="rId171"/>
    <hyperlink ref="Q47" r:id="rId172"/>
    <hyperlink ref="Q48" r:id="rId173"/>
    <hyperlink ref="Q49" r:id="rId174"/>
    <hyperlink ref="Q50" r:id="rId175"/>
    <hyperlink ref="Q51" r:id="rId176"/>
    <hyperlink ref="Q52" r:id="rId177"/>
    <hyperlink ref="Q53" r:id="rId178"/>
    <hyperlink ref="Q54" r:id="rId179"/>
    <hyperlink ref="Q55" r:id="rId180"/>
    <hyperlink ref="Q56" r:id="rId181"/>
    <hyperlink ref="Q57" r:id="rId182"/>
    <hyperlink ref="Q58" r:id="rId183"/>
    <hyperlink ref="Q59" r:id="rId184"/>
    <hyperlink ref="Q60" r:id="rId185"/>
    <hyperlink ref="Q61" r:id="rId186"/>
    <hyperlink ref="Q62" r:id="rId187"/>
    <hyperlink ref="Q63" r:id="rId188"/>
    <hyperlink ref="Q64" r:id="rId189"/>
    <hyperlink ref="Q65" r:id="rId190"/>
    <hyperlink ref="Q66" r:id="rId191"/>
    <hyperlink ref="Q67" r:id="rId192"/>
    <hyperlink ref="Q68" r:id="rId193"/>
    <hyperlink ref="Q69" r:id="rId194"/>
    <hyperlink ref="Q70" r:id="rId195"/>
    <hyperlink ref="Q71" r:id="rId196"/>
    <hyperlink ref="Q72" r:id="rId197"/>
    <hyperlink ref="Q73" r:id="rId1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43439</v>
      </c>
      <c r="C4" s="4">
        <v>43465</v>
      </c>
      <c r="D4" s="3" t="s">
        <v>462</v>
      </c>
      <c r="E4" s="3" t="s">
        <v>463</v>
      </c>
      <c r="F4" s="3" t="s">
        <v>464</v>
      </c>
    </row>
    <row r="5" spans="1:6" x14ac:dyDescent="0.25">
      <c r="A5" s="3">
        <v>1</v>
      </c>
      <c r="B5" s="4">
        <v>42293</v>
      </c>
      <c r="C5" s="4">
        <v>43434</v>
      </c>
      <c r="D5" s="3" t="s">
        <v>465</v>
      </c>
      <c r="E5" s="3" t="s">
        <v>466</v>
      </c>
      <c r="F5" s="3" t="s">
        <v>464</v>
      </c>
    </row>
    <row r="6" spans="1:6" x14ac:dyDescent="0.25">
      <c r="A6" s="3">
        <v>1</v>
      </c>
      <c r="B6" s="4">
        <v>42005</v>
      </c>
      <c r="C6" s="4">
        <v>42292</v>
      </c>
      <c r="D6" s="3" t="s">
        <v>467</v>
      </c>
      <c r="E6" s="3" t="s">
        <v>468</v>
      </c>
      <c r="F6" s="3" t="s">
        <v>464</v>
      </c>
    </row>
    <row r="7" spans="1:6" x14ac:dyDescent="0.25">
      <c r="A7" s="3">
        <v>2</v>
      </c>
      <c r="B7" s="4">
        <v>43439</v>
      </c>
      <c r="C7" s="4">
        <v>43465</v>
      </c>
      <c r="D7" s="3" t="s">
        <v>469</v>
      </c>
      <c r="E7" s="3" t="s">
        <v>470</v>
      </c>
      <c r="F7" s="3" t="s">
        <v>471</v>
      </c>
    </row>
    <row r="8" spans="1:6" x14ac:dyDescent="0.25">
      <c r="A8" s="3">
        <v>2</v>
      </c>
      <c r="B8" s="4">
        <v>42323</v>
      </c>
      <c r="C8" s="4">
        <v>43438</v>
      </c>
      <c r="D8" s="3" t="s">
        <v>472</v>
      </c>
      <c r="E8" s="3" t="s">
        <v>473</v>
      </c>
      <c r="F8" s="3" t="s">
        <v>471</v>
      </c>
    </row>
    <row r="9" spans="1:6" x14ac:dyDescent="0.25">
      <c r="A9" s="3">
        <v>2</v>
      </c>
      <c r="B9" s="11" t="s">
        <v>474</v>
      </c>
      <c r="C9" s="11" t="s">
        <v>474</v>
      </c>
      <c r="D9" s="3" t="s">
        <v>474</v>
      </c>
      <c r="E9" s="3" t="s">
        <v>474</v>
      </c>
      <c r="F9" s="3" t="s">
        <v>474</v>
      </c>
    </row>
    <row r="10" spans="1:6" x14ac:dyDescent="0.25">
      <c r="A10" s="3">
        <v>3</v>
      </c>
      <c r="B10" s="11" t="s">
        <v>475</v>
      </c>
      <c r="C10" s="11" t="s">
        <v>476</v>
      </c>
      <c r="D10" s="3" t="s">
        <v>477</v>
      </c>
      <c r="E10" s="3" t="s">
        <v>478</v>
      </c>
      <c r="F10" s="3" t="s">
        <v>479</v>
      </c>
    </row>
    <row r="11" spans="1:6" x14ac:dyDescent="0.25">
      <c r="A11" s="3">
        <v>3</v>
      </c>
      <c r="B11" s="11" t="s">
        <v>480</v>
      </c>
      <c r="C11" s="11" t="s">
        <v>480</v>
      </c>
      <c r="D11" s="3" t="s">
        <v>481</v>
      </c>
      <c r="E11" s="3" t="s">
        <v>482</v>
      </c>
      <c r="F11" s="3" t="s">
        <v>479</v>
      </c>
    </row>
    <row r="12" spans="1:6" x14ac:dyDescent="0.25">
      <c r="A12" s="3">
        <v>3</v>
      </c>
      <c r="B12" s="12">
        <v>2019</v>
      </c>
      <c r="C12" s="12">
        <v>2023</v>
      </c>
      <c r="D12" s="3" t="s">
        <v>483</v>
      </c>
      <c r="E12" s="3" t="s">
        <v>484</v>
      </c>
      <c r="F12" s="3" t="s">
        <v>479</v>
      </c>
    </row>
    <row r="13" spans="1:6" x14ac:dyDescent="0.25">
      <c r="A13" s="3">
        <v>4</v>
      </c>
      <c r="B13" s="11" t="s">
        <v>485</v>
      </c>
      <c r="C13" s="11" t="s">
        <v>485</v>
      </c>
      <c r="D13" s="3" t="s">
        <v>469</v>
      </c>
      <c r="E13" s="3" t="s">
        <v>486</v>
      </c>
      <c r="F13" s="3" t="s">
        <v>487</v>
      </c>
    </row>
    <row r="14" spans="1:6" x14ac:dyDescent="0.25">
      <c r="A14" s="3">
        <v>4</v>
      </c>
      <c r="B14" s="11" t="s">
        <v>485</v>
      </c>
      <c r="C14" s="11" t="s">
        <v>485</v>
      </c>
      <c r="D14" s="3" t="s">
        <v>488</v>
      </c>
      <c r="E14" s="3" t="s">
        <v>489</v>
      </c>
      <c r="F14" s="3" t="s">
        <v>487</v>
      </c>
    </row>
    <row r="15" spans="1:6" x14ac:dyDescent="0.25">
      <c r="A15" s="3">
        <v>4</v>
      </c>
      <c r="B15" s="11">
        <v>43132</v>
      </c>
      <c r="C15" s="11">
        <v>43282</v>
      </c>
      <c r="D15" s="3" t="s">
        <v>490</v>
      </c>
      <c r="E15" s="3" t="s">
        <v>491</v>
      </c>
      <c r="F15" s="3" t="s">
        <v>487</v>
      </c>
    </row>
    <row r="16" spans="1:6" x14ac:dyDescent="0.25">
      <c r="A16" s="3">
        <v>5</v>
      </c>
      <c r="B16" s="11" t="s">
        <v>485</v>
      </c>
      <c r="C16" s="11" t="s">
        <v>485</v>
      </c>
      <c r="D16" s="3" t="s">
        <v>492</v>
      </c>
      <c r="E16" s="3" t="s">
        <v>493</v>
      </c>
      <c r="F16" s="3" t="s">
        <v>494</v>
      </c>
    </row>
    <row r="17" spans="1:6" x14ac:dyDescent="0.25">
      <c r="A17" s="3">
        <v>5</v>
      </c>
      <c r="B17" s="11" t="s">
        <v>485</v>
      </c>
      <c r="C17" s="11" t="s">
        <v>485</v>
      </c>
      <c r="D17" s="3" t="s">
        <v>495</v>
      </c>
      <c r="E17" s="3" t="s">
        <v>496</v>
      </c>
      <c r="F17" s="3" t="s">
        <v>494</v>
      </c>
    </row>
    <row r="18" spans="1:6" x14ac:dyDescent="0.25">
      <c r="A18" s="3">
        <v>5</v>
      </c>
      <c r="B18" s="11" t="s">
        <v>485</v>
      </c>
      <c r="C18" s="11" t="s">
        <v>485</v>
      </c>
      <c r="D18" s="3" t="s">
        <v>497</v>
      </c>
      <c r="E18" s="3" t="s">
        <v>496</v>
      </c>
      <c r="F18" s="3" t="s">
        <v>494</v>
      </c>
    </row>
    <row r="19" spans="1:6" x14ac:dyDescent="0.25">
      <c r="A19" s="3">
        <v>6</v>
      </c>
      <c r="B19" s="11">
        <v>44973</v>
      </c>
      <c r="C19" s="11">
        <v>45443</v>
      </c>
      <c r="D19" s="3" t="s">
        <v>84</v>
      </c>
      <c r="E19" s="3" t="s">
        <v>498</v>
      </c>
      <c r="F19" s="3" t="s">
        <v>499</v>
      </c>
    </row>
    <row r="20" spans="1:6" x14ac:dyDescent="0.25">
      <c r="A20" s="3">
        <v>6</v>
      </c>
      <c r="B20" s="11">
        <v>43497</v>
      </c>
      <c r="C20" s="12">
        <v>2023</v>
      </c>
      <c r="D20" s="3" t="s">
        <v>500</v>
      </c>
      <c r="E20" s="3" t="s">
        <v>501</v>
      </c>
      <c r="F20" s="3" t="s">
        <v>499</v>
      </c>
    </row>
    <row r="21" spans="1:6" x14ac:dyDescent="0.25">
      <c r="A21" s="3">
        <v>6</v>
      </c>
      <c r="B21" s="11">
        <v>43024</v>
      </c>
      <c r="C21" s="11">
        <v>43465</v>
      </c>
      <c r="D21" s="3" t="s">
        <v>502</v>
      </c>
      <c r="E21" s="3" t="s">
        <v>503</v>
      </c>
      <c r="F21" s="3" t="s">
        <v>499</v>
      </c>
    </row>
    <row r="22" spans="1:6" x14ac:dyDescent="0.25">
      <c r="A22" s="3">
        <v>7</v>
      </c>
      <c r="B22" s="11">
        <v>41349</v>
      </c>
      <c r="C22" s="11">
        <v>43465</v>
      </c>
      <c r="D22" s="3" t="s">
        <v>504</v>
      </c>
      <c r="E22" s="3" t="s">
        <v>505</v>
      </c>
      <c r="F22" s="3" t="s">
        <v>506</v>
      </c>
    </row>
    <row r="23" spans="1:6" x14ac:dyDescent="0.25">
      <c r="A23" s="3">
        <v>7</v>
      </c>
      <c r="B23" s="11">
        <v>40787</v>
      </c>
      <c r="C23" s="11">
        <v>41334</v>
      </c>
      <c r="D23" s="3" t="s">
        <v>507</v>
      </c>
      <c r="E23" s="3" t="s">
        <v>508</v>
      </c>
      <c r="F23" s="3" t="s">
        <v>506</v>
      </c>
    </row>
    <row r="24" spans="1:6" x14ac:dyDescent="0.25">
      <c r="A24" s="3">
        <v>7</v>
      </c>
      <c r="B24" s="12">
        <v>2005</v>
      </c>
      <c r="C24" s="12">
        <v>2006</v>
      </c>
      <c r="D24" s="3" t="s">
        <v>509</v>
      </c>
      <c r="E24" s="3" t="s">
        <v>510</v>
      </c>
      <c r="F24" s="3" t="s">
        <v>506</v>
      </c>
    </row>
    <row r="25" spans="1:6" x14ac:dyDescent="0.25">
      <c r="A25" s="3">
        <v>8</v>
      </c>
      <c r="B25" s="12">
        <v>2018</v>
      </c>
      <c r="C25" s="12">
        <v>2018</v>
      </c>
      <c r="D25" s="3" t="s">
        <v>511</v>
      </c>
      <c r="E25" s="3" t="s">
        <v>512</v>
      </c>
      <c r="F25" s="3" t="s">
        <v>494</v>
      </c>
    </row>
    <row r="26" spans="1:6" x14ac:dyDescent="0.25">
      <c r="A26" s="3">
        <v>8</v>
      </c>
      <c r="B26" s="11" t="s">
        <v>474</v>
      </c>
      <c r="C26" s="11" t="s">
        <v>474</v>
      </c>
      <c r="D26" s="3" t="s">
        <v>474</v>
      </c>
      <c r="E26" s="3" t="s">
        <v>474</v>
      </c>
      <c r="F26" s="3" t="s">
        <v>474</v>
      </c>
    </row>
    <row r="27" spans="1:6" x14ac:dyDescent="0.25">
      <c r="A27" s="3">
        <v>8</v>
      </c>
      <c r="B27" s="11" t="s">
        <v>474</v>
      </c>
      <c r="C27" s="11" t="s">
        <v>474</v>
      </c>
      <c r="D27" s="3" t="s">
        <v>474</v>
      </c>
      <c r="E27" s="3" t="s">
        <v>474</v>
      </c>
      <c r="F27" s="3" t="s">
        <v>474</v>
      </c>
    </row>
    <row r="28" spans="1:6" x14ac:dyDescent="0.25">
      <c r="A28" s="3">
        <v>9</v>
      </c>
      <c r="B28" s="4">
        <v>42491</v>
      </c>
      <c r="C28" s="4">
        <v>43435</v>
      </c>
      <c r="D28" s="3" t="s">
        <v>513</v>
      </c>
      <c r="E28" s="3" t="s">
        <v>514</v>
      </c>
      <c r="F28" s="3" t="s">
        <v>506</v>
      </c>
    </row>
    <row r="29" spans="1:6" x14ac:dyDescent="0.25">
      <c r="A29" s="3">
        <v>9</v>
      </c>
      <c r="B29" s="4">
        <v>42186</v>
      </c>
      <c r="C29" s="4">
        <v>42278</v>
      </c>
      <c r="D29" s="3" t="s">
        <v>515</v>
      </c>
      <c r="E29" s="3" t="s">
        <v>516</v>
      </c>
      <c r="F29" s="3" t="s">
        <v>506</v>
      </c>
    </row>
    <row r="30" spans="1:6" x14ac:dyDescent="0.25">
      <c r="A30" s="3">
        <v>9</v>
      </c>
      <c r="B30" s="4">
        <v>41760</v>
      </c>
      <c r="C30" s="4">
        <v>42156</v>
      </c>
      <c r="D30" s="3" t="s">
        <v>515</v>
      </c>
      <c r="E30" s="3" t="s">
        <v>517</v>
      </c>
      <c r="F30" s="3" t="s">
        <v>506</v>
      </c>
    </row>
    <row r="31" spans="1:6" x14ac:dyDescent="0.25">
      <c r="A31" s="3">
        <v>10</v>
      </c>
      <c r="B31" s="4">
        <v>43556</v>
      </c>
      <c r="C31" s="4">
        <v>44058</v>
      </c>
      <c r="D31" s="3" t="s">
        <v>518</v>
      </c>
      <c r="E31" s="3" t="s">
        <v>519</v>
      </c>
      <c r="F31" s="3" t="s">
        <v>506</v>
      </c>
    </row>
    <row r="32" spans="1:6" x14ac:dyDescent="0.25">
      <c r="A32" s="3">
        <v>10</v>
      </c>
      <c r="B32" s="4">
        <v>41365</v>
      </c>
      <c r="C32" s="4">
        <v>43435</v>
      </c>
      <c r="D32" s="3" t="s">
        <v>520</v>
      </c>
      <c r="E32" s="3" t="s">
        <v>521</v>
      </c>
      <c r="F32" s="3" t="s">
        <v>506</v>
      </c>
    </row>
    <row r="33" spans="1:6" x14ac:dyDescent="0.25">
      <c r="A33" s="3">
        <v>10</v>
      </c>
      <c r="B33" s="4">
        <v>40452</v>
      </c>
      <c r="C33" s="4">
        <v>41365</v>
      </c>
      <c r="D33" s="3" t="s">
        <v>522</v>
      </c>
      <c r="E33" s="3" t="s">
        <v>523</v>
      </c>
      <c r="F33" s="3" t="s">
        <v>506</v>
      </c>
    </row>
    <row r="34" spans="1:6" x14ac:dyDescent="0.25">
      <c r="A34" s="3">
        <v>11</v>
      </c>
      <c r="B34" s="11" t="s">
        <v>474</v>
      </c>
      <c r="C34" s="11" t="s">
        <v>474</v>
      </c>
      <c r="D34" s="3" t="s">
        <v>474</v>
      </c>
      <c r="E34" s="3" t="s">
        <v>474</v>
      </c>
      <c r="F34" s="3" t="s">
        <v>474</v>
      </c>
    </row>
    <row r="35" spans="1:6" x14ac:dyDescent="0.25">
      <c r="A35" s="3">
        <v>11</v>
      </c>
      <c r="B35" s="11" t="s">
        <v>474</v>
      </c>
      <c r="C35" s="11" t="s">
        <v>474</v>
      </c>
      <c r="D35" s="3" t="s">
        <v>474</v>
      </c>
      <c r="E35" s="3" t="s">
        <v>474</v>
      </c>
      <c r="F35" s="3" t="s">
        <v>474</v>
      </c>
    </row>
    <row r="36" spans="1:6" x14ac:dyDescent="0.25">
      <c r="A36" s="3">
        <v>11</v>
      </c>
      <c r="B36" s="11" t="s">
        <v>474</v>
      </c>
      <c r="C36" s="11" t="s">
        <v>474</v>
      </c>
      <c r="D36" s="3" t="s">
        <v>474</v>
      </c>
      <c r="E36" s="3" t="s">
        <v>474</v>
      </c>
      <c r="F36" s="3" t="s">
        <v>474</v>
      </c>
    </row>
    <row r="37" spans="1:6" x14ac:dyDescent="0.25">
      <c r="A37" s="3">
        <v>12</v>
      </c>
      <c r="B37" s="11" t="s">
        <v>485</v>
      </c>
      <c r="C37" s="11" t="s">
        <v>485</v>
      </c>
      <c r="D37" s="3" t="s">
        <v>524</v>
      </c>
      <c r="E37" s="3" t="s">
        <v>505</v>
      </c>
      <c r="F37" s="3" t="s">
        <v>525</v>
      </c>
    </row>
    <row r="38" spans="1:6" x14ac:dyDescent="0.25">
      <c r="A38" s="3">
        <v>12</v>
      </c>
      <c r="B38" s="11" t="s">
        <v>485</v>
      </c>
      <c r="C38" s="11" t="s">
        <v>485</v>
      </c>
      <c r="D38" s="3" t="s">
        <v>526</v>
      </c>
      <c r="E38" s="3" t="s">
        <v>505</v>
      </c>
      <c r="F38" s="3" t="s">
        <v>525</v>
      </c>
    </row>
    <row r="39" spans="1:6" x14ac:dyDescent="0.25">
      <c r="A39" s="3">
        <v>12</v>
      </c>
      <c r="B39" s="11" t="s">
        <v>474</v>
      </c>
      <c r="C39" s="11" t="s">
        <v>474</v>
      </c>
      <c r="D39" s="3" t="s">
        <v>474</v>
      </c>
      <c r="E39" s="3" t="s">
        <v>474</v>
      </c>
      <c r="F39" s="3" t="s">
        <v>474</v>
      </c>
    </row>
    <row r="40" spans="1:6" x14ac:dyDescent="0.25">
      <c r="A40" s="3">
        <v>13</v>
      </c>
      <c r="B40" s="11">
        <v>43435</v>
      </c>
      <c r="C40" s="11">
        <v>43466</v>
      </c>
      <c r="D40" s="3" t="s">
        <v>527</v>
      </c>
      <c r="E40" s="3" t="s">
        <v>528</v>
      </c>
      <c r="F40" s="3" t="s">
        <v>525</v>
      </c>
    </row>
    <row r="41" spans="1:6" x14ac:dyDescent="0.25">
      <c r="A41" s="3">
        <v>13</v>
      </c>
      <c r="B41" s="12">
        <v>2016</v>
      </c>
      <c r="C41" s="11">
        <v>43435</v>
      </c>
      <c r="D41" s="3" t="s">
        <v>529</v>
      </c>
      <c r="E41" s="3" t="s">
        <v>530</v>
      </c>
      <c r="F41" s="3" t="s">
        <v>525</v>
      </c>
    </row>
    <row r="42" spans="1:6" x14ac:dyDescent="0.25">
      <c r="A42" s="3">
        <v>13</v>
      </c>
      <c r="B42" s="12">
        <v>2015</v>
      </c>
      <c r="C42" s="12">
        <v>2016</v>
      </c>
      <c r="D42" s="3" t="s">
        <v>529</v>
      </c>
      <c r="E42" s="3" t="s">
        <v>531</v>
      </c>
      <c r="F42" s="3" t="s">
        <v>525</v>
      </c>
    </row>
    <row r="43" spans="1:6" x14ac:dyDescent="0.25">
      <c r="A43" s="3">
        <v>14</v>
      </c>
      <c r="B43" s="11">
        <v>44682</v>
      </c>
      <c r="C43" s="11">
        <v>45292</v>
      </c>
      <c r="D43" s="3" t="s">
        <v>532</v>
      </c>
      <c r="E43" s="3" t="s">
        <v>533</v>
      </c>
      <c r="F43" s="3" t="s">
        <v>494</v>
      </c>
    </row>
    <row r="44" spans="1:6" x14ac:dyDescent="0.25">
      <c r="A44" s="3">
        <v>14</v>
      </c>
      <c r="B44" s="11">
        <v>44470</v>
      </c>
      <c r="C44" s="11">
        <v>44531</v>
      </c>
      <c r="D44" s="3" t="s">
        <v>534</v>
      </c>
      <c r="E44" s="3" t="s">
        <v>533</v>
      </c>
      <c r="F44" s="3" t="s">
        <v>494</v>
      </c>
    </row>
    <row r="45" spans="1:6" x14ac:dyDescent="0.25">
      <c r="A45" s="3">
        <v>14</v>
      </c>
      <c r="B45" s="11">
        <v>44348</v>
      </c>
      <c r="C45" s="11">
        <v>44470</v>
      </c>
      <c r="D45" s="3" t="s">
        <v>527</v>
      </c>
      <c r="E45" s="3" t="s">
        <v>533</v>
      </c>
      <c r="F45" s="3" t="s">
        <v>494</v>
      </c>
    </row>
    <row r="46" spans="1:6" x14ac:dyDescent="0.25">
      <c r="A46" s="3">
        <v>15</v>
      </c>
      <c r="B46" s="11">
        <v>42278</v>
      </c>
      <c r="C46" s="11">
        <v>44287</v>
      </c>
      <c r="D46" s="3" t="s">
        <v>535</v>
      </c>
      <c r="E46" s="3" t="s">
        <v>536</v>
      </c>
      <c r="F46" s="3" t="s">
        <v>537</v>
      </c>
    </row>
    <row r="47" spans="1:6" x14ac:dyDescent="0.25">
      <c r="A47" s="3">
        <v>15</v>
      </c>
      <c r="B47" s="11">
        <v>40087</v>
      </c>
      <c r="C47" s="11">
        <v>42248</v>
      </c>
      <c r="D47" s="3" t="s">
        <v>538</v>
      </c>
      <c r="E47" s="3" t="s">
        <v>536</v>
      </c>
      <c r="F47" s="3" t="s">
        <v>537</v>
      </c>
    </row>
    <row r="48" spans="1:6" x14ac:dyDescent="0.25">
      <c r="A48" s="3">
        <v>15</v>
      </c>
      <c r="B48" s="11" t="s">
        <v>474</v>
      </c>
      <c r="C48" s="11" t="s">
        <v>474</v>
      </c>
      <c r="D48" s="3" t="s">
        <v>474</v>
      </c>
      <c r="E48" s="3" t="s">
        <v>474</v>
      </c>
      <c r="F48" s="3" t="s">
        <v>474</v>
      </c>
    </row>
    <row r="49" spans="1:6" x14ac:dyDescent="0.25">
      <c r="A49" s="3">
        <v>16</v>
      </c>
      <c r="B49" s="10">
        <v>2009</v>
      </c>
      <c r="C49" s="10">
        <v>2018</v>
      </c>
      <c r="D49" s="3" t="s">
        <v>520</v>
      </c>
      <c r="E49" s="3" t="s">
        <v>539</v>
      </c>
      <c r="F49" s="3" t="s">
        <v>540</v>
      </c>
    </row>
    <row r="50" spans="1:6" x14ac:dyDescent="0.25">
      <c r="A50" s="3">
        <v>16</v>
      </c>
      <c r="B50" s="10">
        <v>2007</v>
      </c>
      <c r="C50" s="10">
        <v>2009</v>
      </c>
      <c r="D50" s="3" t="s">
        <v>541</v>
      </c>
      <c r="E50" s="3" t="s">
        <v>542</v>
      </c>
      <c r="F50" s="3" t="s">
        <v>540</v>
      </c>
    </row>
    <row r="51" spans="1:6" x14ac:dyDescent="0.25">
      <c r="A51" s="3">
        <v>16</v>
      </c>
      <c r="B51" s="10">
        <v>2005</v>
      </c>
      <c r="C51" s="10">
        <v>2007</v>
      </c>
      <c r="D51" s="3" t="s">
        <v>543</v>
      </c>
      <c r="E51" s="3" t="s">
        <v>544</v>
      </c>
      <c r="F51" s="3" t="s">
        <v>540</v>
      </c>
    </row>
    <row r="52" spans="1:6" x14ac:dyDescent="0.25">
      <c r="A52" s="3">
        <v>17</v>
      </c>
      <c r="B52" s="4">
        <v>44348</v>
      </c>
      <c r="C52" s="4">
        <v>44865</v>
      </c>
      <c r="D52" s="3" t="s">
        <v>84</v>
      </c>
      <c r="E52" s="3" t="s">
        <v>545</v>
      </c>
      <c r="F52" s="3" t="s">
        <v>494</v>
      </c>
    </row>
    <row r="53" spans="1:6" x14ac:dyDescent="0.25">
      <c r="A53" s="3">
        <v>17</v>
      </c>
      <c r="B53" s="4">
        <v>43252</v>
      </c>
      <c r="C53" s="4">
        <v>44317</v>
      </c>
      <c r="D53" s="3" t="s">
        <v>546</v>
      </c>
      <c r="E53" s="3" t="s">
        <v>547</v>
      </c>
      <c r="F53" s="3" t="s">
        <v>494</v>
      </c>
    </row>
    <row r="54" spans="1:6" x14ac:dyDescent="0.25">
      <c r="A54" s="3">
        <v>17</v>
      </c>
      <c r="B54" s="11" t="s">
        <v>474</v>
      </c>
      <c r="C54" s="11" t="s">
        <v>474</v>
      </c>
      <c r="D54" s="3" t="s">
        <v>474</v>
      </c>
      <c r="E54" s="3" t="s">
        <v>474</v>
      </c>
      <c r="F54" s="3" t="s">
        <v>474</v>
      </c>
    </row>
    <row r="55" spans="1:6" x14ac:dyDescent="0.25">
      <c r="A55" s="3">
        <v>18</v>
      </c>
      <c r="B55" s="12">
        <v>2019</v>
      </c>
      <c r="C55" s="12">
        <v>2021</v>
      </c>
      <c r="D55" s="3" t="s">
        <v>548</v>
      </c>
      <c r="E55" s="3" t="s">
        <v>549</v>
      </c>
      <c r="F55" s="3" t="s">
        <v>540</v>
      </c>
    </row>
    <row r="56" spans="1:6" x14ac:dyDescent="0.25">
      <c r="A56" s="3">
        <v>18</v>
      </c>
      <c r="B56" s="12">
        <v>2013</v>
      </c>
      <c r="C56" s="12">
        <v>2018</v>
      </c>
      <c r="D56" s="3" t="s">
        <v>550</v>
      </c>
      <c r="E56" s="3" t="s">
        <v>551</v>
      </c>
      <c r="F56" s="3" t="s">
        <v>540</v>
      </c>
    </row>
    <row r="57" spans="1:6" x14ac:dyDescent="0.25">
      <c r="A57" s="3">
        <v>18</v>
      </c>
      <c r="B57" s="11">
        <v>41306</v>
      </c>
      <c r="C57" s="11">
        <v>41334</v>
      </c>
      <c r="D57" s="3" t="s">
        <v>552</v>
      </c>
      <c r="E57" s="3" t="s">
        <v>553</v>
      </c>
      <c r="F57" s="3" t="s">
        <v>540</v>
      </c>
    </row>
    <row r="58" spans="1:6" x14ac:dyDescent="0.25">
      <c r="A58" s="3">
        <v>19</v>
      </c>
      <c r="B58" s="12">
        <v>2013</v>
      </c>
      <c r="C58" s="12">
        <v>2018</v>
      </c>
      <c r="D58" s="3" t="s">
        <v>554</v>
      </c>
      <c r="E58" s="3" t="s">
        <v>555</v>
      </c>
      <c r="F58" s="3" t="s">
        <v>556</v>
      </c>
    </row>
    <row r="59" spans="1:6" x14ac:dyDescent="0.25">
      <c r="A59" s="3">
        <v>19</v>
      </c>
      <c r="B59" s="12">
        <v>2009</v>
      </c>
      <c r="C59" s="12">
        <v>2013</v>
      </c>
      <c r="D59" s="3" t="s">
        <v>554</v>
      </c>
      <c r="E59" s="3" t="s">
        <v>557</v>
      </c>
      <c r="F59" s="3" t="s">
        <v>556</v>
      </c>
    </row>
    <row r="60" spans="1:6" x14ac:dyDescent="0.25">
      <c r="A60" s="3">
        <v>19</v>
      </c>
      <c r="B60" s="12">
        <v>2008</v>
      </c>
      <c r="C60" s="12">
        <v>2009</v>
      </c>
      <c r="D60" s="3" t="s">
        <v>554</v>
      </c>
      <c r="E60" s="3" t="s">
        <v>558</v>
      </c>
      <c r="F60" s="3" t="s">
        <v>556</v>
      </c>
    </row>
    <row r="61" spans="1:6" x14ac:dyDescent="0.25">
      <c r="A61" s="3">
        <v>20</v>
      </c>
      <c r="B61" s="12">
        <v>2015</v>
      </c>
      <c r="C61" s="12">
        <v>2018</v>
      </c>
      <c r="D61" s="3" t="s">
        <v>559</v>
      </c>
      <c r="E61" s="3" t="s">
        <v>560</v>
      </c>
      <c r="F61" s="3" t="s">
        <v>561</v>
      </c>
    </row>
    <row r="62" spans="1:6" x14ac:dyDescent="0.25">
      <c r="A62" s="3">
        <v>20</v>
      </c>
      <c r="B62" s="12">
        <v>2013</v>
      </c>
      <c r="C62" s="12">
        <v>2015</v>
      </c>
      <c r="D62" s="3" t="s">
        <v>562</v>
      </c>
      <c r="E62" s="3" t="s">
        <v>563</v>
      </c>
      <c r="F62" s="3" t="s">
        <v>561</v>
      </c>
    </row>
    <row r="63" spans="1:6" x14ac:dyDescent="0.25">
      <c r="A63" s="3">
        <v>20</v>
      </c>
      <c r="B63" s="12">
        <v>2011</v>
      </c>
      <c r="C63" s="12">
        <v>2013</v>
      </c>
      <c r="D63" s="3" t="s">
        <v>564</v>
      </c>
      <c r="E63" s="3" t="s">
        <v>565</v>
      </c>
      <c r="F63" s="3" t="s">
        <v>561</v>
      </c>
    </row>
    <row r="64" spans="1:6" x14ac:dyDescent="0.25">
      <c r="A64" s="3">
        <v>21</v>
      </c>
      <c r="B64" s="11">
        <v>44348</v>
      </c>
      <c r="C64" s="11">
        <v>44454</v>
      </c>
      <c r="D64" s="3" t="s">
        <v>566</v>
      </c>
      <c r="E64" s="3" t="s">
        <v>567</v>
      </c>
      <c r="F64" s="3" t="s">
        <v>479</v>
      </c>
    </row>
    <row r="65" spans="1:6" x14ac:dyDescent="0.25">
      <c r="A65" s="3">
        <v>21</v>
      </c>
      <c r="B65" s="11" t="s">
        <v>474</v>
      </c>
      <c r="C65" s="11" t="s">
        <v>474</v>
      </c>
      <c r="D65" s="3" t="s">
        <v>474</v>
      </c>
      <c r="E65" s="3" t="s">
        <v>474</v>
      </c>
      <c r="F65" s="3" t="s">
        <v>474</v>
      </c>
    </row>
    <row r="66" spans="1:6" x14ac:dyDescent="0.25">
      <c r="A66" s="3">
        <v>21</v>
      </c>
      <c r="B66" s="11" t="s">
        <v>474</v>
      </c>
      <c r="C66" s="11" t="s">
        <v>474</v>
      </c>
      <c r="D66" s="3" t="s">
        <v>474</v>
      </c>
      <c r="E66" s="3" t="s">
        <v>474</v>
      </c>
      <c r="F66" s="3" t="s">
        <v>474</v>
      </c>
    </row>
    <row r="67" spans="1:6" x14ac:dyDescent="0.25">
      <c r="A67" s="3">
        <v>22</v>
      </c>
      <c r="B67" s="11">
        <v>44636</v>
      </c>
      <c r="C67" s="11">
        <v>44743</v>
      </c>
      <c r="D67" s="3" t="s">
        <v>568</v>
      </c>
      <c r="E67" s="3" t="s">
        <v>569</v>
      </c>
      <c r="F67" s="3" t="s">
        <v>479</v>
      </c>
    </row>
    <row r="68" spans="1:6" x14ac:dyDescent="0.25">
      <c r="A68" s="3">
        <v>22</v>
      </c>
      <c r="B68" s="11" t="s">
        <v>485</v>
      </c>
      <c r="C68" s="11" t="s">
        <v>485</v>
      </c>
      <c r="D68" s="3" t="s">
        <v>570</v>
      </c>
      <c r="E68" s="3" t="s">
        <v>571</v>
      </c>
      <c r="F68" s="3" t="s">
        <v>479</v>
      </c>
    </row>
    <row r="69" spans="1:6" x14ac:dyDescent="0.25">
      <c r="A69" s="3">
        <v>22</v>
      </c>
      <c r="B69" s="11" t="s">
        <v>474</v>
      </c>
      <c r="C69" s="11" t="s">
        <v>474</v>
      </c>
      <c r="D69" s="3" t="s">
        <v>474</v>
      </c>
      <c r="E69" s="3" t="s">
        <v>474</v>
      </c>
      <c r="F69" s="3" t="s">
        <v>474</v>
      </c>
    </row>
    <row r="70" spans="1:6" x14ac:dyDescent="0.25">
      <c r="A70" s="3">
        <v>23</v>
      </c>
      <c r="B70" s="11" t="s">
        <v>485</v>
      </c>
      <c r="C70" s="11" t="s">
        <v>485</v>
      </c>
      <c r="D70" s="3" t="s">
        <v>572</v>
      </c>
      <c r="E70" s="3" t="s">
        <v>573</v>
      </c>
      <c r="F70" s="3" t="s">
        <v>494</v>
      </c>
    </row>
    <row r="71" spans="1:6" x14ac:dyDescent="0.25">
      <c r="A71" s="3">
        <v>23</v>
      </c>
      <c r="B71" s="11" t="s">
        <v>485</v>
      </c>
      <c r="C71" s="11" t="s">
        <v>485</v>
      </c>
      <c r="D71" s="3" t="s">
        <v>572</v>
      </c>
      <c r="E71" s="3" t="s">
        <v>574</v>
      </c>
      <c r="F71" s="3" t="s">
        <v>494</v>
      </c>
    </row>
    <row r="72" spans="1:6" x14ac:dyDescent="0.25">
      <c r="A72" s="3">
        <v>23</v>
      </c>
      <c r="B72" s="11" t="s">
        <v>485</v>
      </c>
      <c r="C72" s="11" t="s">
        <v>485</v>
      </c>
      <c r="D72" s="3" t="s">
        <v>575</v>
      </c>
      <c r="E72" s="3" t="s">
        <v>576</v>
      </c>
      <c r="F72" s="3" t="s">
        <v>494</v>
      </c>
    </row>
    <row r="73" spans="1:6" x14ac:dyDescent="0.25">
      <c r="A73" s="3">
        <v>24</v>
      </c>
      <c r="B73" s="11" t="s">
        <v>485</v>
      </c>
      <c r="C73" s="11" t="s">
        <v>485</v>
      </c>
      <c r="D73" s="3" t="s">
        <v>577</v>
      </c>
      <c r="E73" s="3" t="s">
        <v>578</v>
      </c>
      <c r="F73" s="3" t="s">
        <v>579</v>
      </c>
    </row>
    <row r="74" spans="1:6" x14ac:dyDescent="0.25">
      <c r="A74" s="3">
        <v>24</v>
      </c>
      <c r="B74" s="11" t="s">
        <v>485</v>
      </c>
      <c r="C74" s="11" t="s">
        <v>485</v>
      </c>
      <c r="D74" s="3" t="s">
        <v>527</v>
      </c>
      <c r="E74" s="3" t="s">
        <v>580</v>
      </c>
      <c r="F74" s="3" t="s">
        <v>579</v>
      </c>
    </row>
    <row r="75" spans="1:6" x14ac:dyDescent="0.25">
      <c r="A75" s="3">
        <v>24</v>
      </c>
      <c r="B75" s="11" t="s">
        <v>485</v>
      </c>
      <c r="C75" s="11" t="s">
        <v>485</v>
      </c>
      <c r="D75" s="3" t="s">
        <v>581</v>
      </c>
      <c r="E75" s="3" t="s">
        <v>582</v>
      </c>
      <c r="F75" s="3" t="s">
        <v>579</v>
      </c>
    </row>
    <row r="76" spans="1:6" x14ac:dyDescent="0.25">
      <c r="A76" s="3">
        <v>25</v>
      </c>
      <c r="B76" s="11">
        <v>40909</v>
      </c>
      <c r="C76" s="11">
        <v>43831</v>
      </c>
      <c r="D76" s="3" t="s">
        <v>583</v>
      </c>
      <c r="E76" s="3" t="s">
        <v>584</v>
      </c>
      <c r="F76" s="3" t="s">
        <v>585</v>
      </c>
    </row>
    <row r="77" spans="1:6" x14ac:dyDescent="0.25">
      <c r="A77" s="3">
        <v>25</v>
      </c>
      <c r="B77" s="11" t="s">
        <v>474</v>
      </c>
      <c r="C77" s="11" t="s">
        <v>474</v>
      </c>
      <c r="D77" s="3" t="s">
        <v>474</v>
      </c>
      <c r="E77" s="3" t="s">
        <v>474</v>
      </c>
      <c r="F77" s="3" t="s">
        <v>474</v>
      </c>
    </row>
    <row r="78" spans="1:6" x14ac:dyDescent="0.25">
      <c r="A78" s="3">
        <v>25</v>
      </c>
      <c r="B78" s="11" t="s">
        <v>474</v>
      </c>
      <c r="C78" s="11" t="s">
        <v>474</v>
      </c>
      <c r="D78" s="3" t="s">
        <v>474</v>
      </c>
      <c r="E78" s="3" t="s">
        <v>474</v>
      </c>
      <c r="F78" s="3" t="s">
        <v>474</v>
      </c>
    </row>
    <row r="79" spans="1:6" x14ac:dyDescent="0.25">
      <c r="A79" s="3">
        <v>26</v>
      </c>
      <c r="B79" s="11">
        <v>43466</v>
      </c>
      <c r="C79" s="11">
        <v>43845</v>
      </c>
      <c r="D79" s="3" t="s">
        <v>586</v>
      </c>
      <c r="E79" s="3" t="s">
        <v>587</v>
      </c>
      <c r="F79" s="3" t="s">
        <v>479</v>
      </c>
    </row>
    <row r="80" spans="1:6" x14ac:dyDescent="0.25">
      <c r="A80" s="3">
        <v>26</v>
      </c>
      <c r="B80" s="11">
        <v>43287</v>
      </c>
      <c r="C80" s="11">
        <v>43450</v>
      </c>
      <c r="D80" s="3" t="s">
        <v>588</v>
      </c>
      <c r="E80" s="3" t="s">
        <v>589</v>
      </c>
      <c r="F80" s="3" t="s">
        <v>479</v>
      </c>
    </row>
    <row r="81" spans="1:6" x14ac:dyDescent="0.25">
      <c r="A81" s="3">
        <v>26</v>
      </c>
      <c r="B81" s="11">
        <v>43134</v>
      </c>
      <c r="C81" s="11">
        <v>43225</v>
      </c>
      <c r="D81" s="3" t="s">
        <v>590</v>
      </c>
      <c r="E81" s="3" t="s">
        <v>591</v>
      </c>
      <c r="F81" s="3" t="s">
        <v>479</v>
      </c>
    </row>
    <row r="82" spans="1:6" x14ac:dyDescent="0.25">
      <c r="A82" s="3">
        <v>27</v>
      </c>
      <c r="B82" s="11" t="s">
        <v>485</v>
      </c>
      <c r="C82" s="11" t="s">
        <v>485</v>
      </c>
      <c r="D82" s="3" t="s">
        <v>469</v>
      </c>
      <c r="E82" s="3" t="s">
        <v>505</v>
      </c>
      <c r="F82" s="3" t="s">
        <v>494</v>
      </c>
    </row>
    <row r="83" spans="1:6" x14ac:dyDescent="0.25">
      <c r="A83" s="3">
        <v>27</v>
      </c>
      <c r="B83" s="11">
        <v>43819</v>
      </c>
      <c r="C83" s="11">
        <v>44106</v>
      </c>
      <c r="D83" s="3" t="s">
        <v>592</v>
      </c>
      <c r="E83" s="3" t="s">
        <v>593</v>
      </c>
      <c r="F83" s="3" t="s">
        <v>494</v>
      </c>
    </row>
    <row r="84" spans="1:6" x14ac:dyDescent="0.25">
      <c r="A84" s="3">
        <v>27</v>
      </c>
      <c r="B84" s="4">
        <v>43074</v>
      </c>
      <c r="C84" s="4">
        <v>43388</v>
      </c>
      <c r="D84" s="3" t="s">
        <v>594</v>
      </c>
      <c r="E84" s="3" t="s">
        <v>595</v>
      </c>
      <c r="F84" s="3" t="s">
        <v>494</v>
      </c>
    </row>
    <row r="85" spans="1:6" x14ac:dyDescent="0.25">
      <c r="A85" s="3">
        <v>28</v>
      </c>
      <c r="B85" s="11" t="s">
        <v>474</v>
      </c>
      <c r="C85" s="11" t="s">
        <v>474</v>
      </c>
      <c r="D85" s="3" t="s">
        <v>474</v>
      </c>
      <c r="E85" s="3" t="s">
        <v>474</v>
      </c>
      <c r="F85" s="3" t="s">
        <v>474</v>
      </c>
    </row>
    <row r="86" spans="1:6" x14ac:dyDescent="0.25">
      <c r="A86" s="3">
        <v>28</v>
      </c>
      <c r="B86" s="11" t="s">
        <v>474</v>
      </c>
      <c r="C86" s="11" t="s">
        <v>474</v>
      </c>
      <c r="D86" s="3" t="s">
        <v>474</v>
      </c>
      <c r="E86" s="3" t="s">
        <v>474</v>
      </c>
      <c r="F86" s="3" t="s">
        <v>474</v>
      </c>
    </row>
    <row r="87" spans="1:6" x14ac:dyDescent="0.25">
      <c r="A87" s="3">
        <v>28</v>
      </c>
      <c r="B87" s="11" t="s">
        <v>474</v>
      </c>
      <c r="C87" s="11" t="s">
        <v>474</v>
      </c>
      <c r="D87" s="3" t="s">
        <v>474</v>
      </c>
      <c r="E87" s="3" t="s">
        <v>474</v>
      </c>
      <c r="F87" s="3" t="s">
        <v>474</v>
      </c>
    </row>
    <row r="88" spans="1:6" x14ac:dyDescent="0.25">
      <c r="A88" s="3">
        <v>29</v>
      </c>
      <c r="B88" s="11">
        <v>43601</v>
      </c>
      <c r="C88" s="11">
        <v>44454</v>
      </c>
      <c r="D88" s="3" t="s">
        <v>483</v>
      </c>
      <c r="E88" s="3" t="s">
        <v>596</v>
      </c>
      <c r="F88" s="3" t="s">
        <v>479</v>
      </c>
    </row>
    <row r="89" spans="1:6" x14ac:dyDescent="0.25">
      <c r="A89" s="3">
        <v>29</v>
      </c>
      <c r="B89" s="11">
        <v>42086</v>
      </c>
      <c r="C89" s="11">
        <v>43600</v>
      </c>
      <c r="D89" s="3" t="s">
        <v>597</v>
      </c>
      <c r="E89" s="3" t="s">
        <v>598</v>
      </c>
      <c r="F89" s="3" t="s">
        <v>479</v>
      </c>
    </row>
    <row r="90" spans="1:6" x14ac:dyDescent="0.25">
      <c r="A90" s="3">
        <v>29</v>
      </c>
      <c r="B90" s="11" t="s">
        <v>485</v>
      </c>
      <c r="C90" s="11" t="s">
        <v>485</v>
      </c>
      <c r="D90" s="3" t="s">
        <v>599</v>
      </c>
      <c r="E90" s="3" t="s">
        <v>600</v>
      </c>
      <c r="F90" s="3" t="s">
        <v>479</v>
      </c>
    </row>
    <row r="91" spans="1:6" x14ac:dyDescent="0.25">
      <c r="A91" s="3">
        <v>30</v>
      </c>
      <c r="B91" s="11">
        <v>44562</v>
      </c>
      <c r="C91" s="11">
        <v>44927</v>
      </c>
      <c r="D91" s="3" t="s">
        <v>500</v>
      </c>
      <c r="E91" s="3" t="s">
        <v>601</v>
      </c>
      <c r="F91" s="3" t="s">
        <v>494</v>
      </c>
    </row>
    <row r="92" spans="1:6" x14ac:dyDescent="0.25">
      <c r="A92" s="3">
        <v>30</v>
      </c>
      <c r="B92" s="11">
        <v>43466</v>
      </c>
      <c r="C92" s="11">
        <v>43831</v>
      </c>
      <c r="D92" s="3" t="s">
        <v>500</v>
      </c>
      <c r="E92" s="3" t="s">
        <v>602</v>
      </c>
      <c r="F92" s="3" t="s">
        <v>494</v>
      </c>
    </row>
    <row r="93" spans="1:6" x14ac:dyDescent="0.25">
      <c r="A93" s="3">
        <v>30</v>
      </c>
      <c r="B93" s="11">
        <v>42736</v>
      </c>
      <c r="C93" s="11">
        <v>43101</v>
      </c>
      <c r="D93" s="3" t="s">
        <v>603</v>
      </c>
      <c r="E93" s="3" t="s">
        <v>604</v>
      </c>
      <c r="F93" s="3" t="s">
        <v>494</v>
      </c>
    </row>
    <row r="94" spans="1:6" x14ac:dyDescent="0.25">
      <c r="A94" s="3">
        <v>31</v>
      </c>
      <c r="B94" s="11">
        <v>43407</v>
      </c>
      <c r="C94" s="11">
        <v>43579</v>
      </c>
      <c r="D94" s="3" t="s">
        <v>605</v>
      </c>
      <c r="E94" s="3" t="s">
        <v>606</v>
      </c>
      <c r="F94" s="3" t="s">
        <v>499</v>
      </c>
    </row>
    <row r="95" spans="1:6" x14ac:dyDescent="0.25">
      <c r="A95" s="3">
        <v>31</v>
      </c>
      <c r="B95" s="11">
        <v>42953</v>
      </c>
      <c r="C95" s="11">
        <v>43373</v>
      </c>
      <c r="D95" s="3" t="s">
        <v>607</v>
      </c>
      <c r="E95" s="3" t="s">
        <v>608</v>
      </c>
      <c r="F95" s="3" t="s">
        <v>499</v>
      </c>
    </row>
    <row r="96" spans="1:6" x14ac:dyDescent="0.25">
      <c r="A96" s="3">
        <v>31</v>
      </c>
      <c r="B96" s="11">
        <v>42741</v>
      </c>
      <c r="C96" s="11">
        <v>42934</v>
      </c>
      <c r="D96" s="3" t="s">
        <v>609</v>
      </c>
      <c r="E96" s="3" t="s">
        <v>600</v>
      </c>
      <c r="F96" s="3" t="s">
        <v>499</v>
      </c>
    </row>
    <row r="97" spans="1:6" x14ac:dyDescent="0.25">
      <c r="A97" s="3">
        <v>32</v>
      </c>
      <c r="B97" s="12">
        <v>2019</v>
      </c>
      <c r="C97" s="12">
        <v>2021</v>
      </c>
      <c r="D97" s="3" t="s">
        <v>483</v>
      </c>
      <c r="E97" s="3" t="s">
        <v>610</v>
      </c>
      <c r="F97" s="3" t="s">
        <v>494</v>
      </c>
    </row>
    <row r="98" spans="1:6" x14ac:dyDescent="0.25">
      <c r="A98" s="3">
        <v>32</v>
      </c>
      <c r="B98" s="12">
        <v>2002</v>
      </c>
      <c r="C98" s="12">
        <v>2019</v>
      </c>
      <c r="D98" s="3" t="s">
        <v>611</v>
      </c>
      <c r="E98" s="3" t="s">
        <v>612</v>
      </c>
      <c r="F98" s="3" t="s">
        <v>494</v>
      </c>
    </row>
    <row r="99" spans="1:6" x14ac:dyDescent="0.25">
      <c r="A99" s="3">
        <v>32</v>
      </c>
      <c r="B99" s="11" t="s">
        <v>474</v>
      </c>
      <c r="C99" s="11" t="s">
        <v>474</v>
      </c>
      <c r="D99" s="3" t="s">
        <v>474</v>
      </c>
      <c r="E99" s="3" t="s">
        <v>474</v>
      </c>
      <c r="F99" s="3" t="s">
        <v>474</v>
      </c>
    </row>
    <row r="100" spans="1:6" x14ac:dyDescent="0.25">
      <c r="A100" s="3">
        <v>33</v>
      </c>
      <c r="B100" s="11">
        <v>44222</v>
      </c>
      <c r="C100" s="11">
        <v>44351</v>
      </c>
      <c r="D100" s="3" t="s">
        <v>613</v>
      </c>
      <c r="E100" s="3" t="s">
        <v>614</v>
      </c>
      <c r="F100" s="3" t="s">
        <v>479</v>
      </c>
    </row>
    <row r="101" spans="1:6" x14ac:dyDescent="0.25">
      <c r="A101" s="3">
        <v>33</v>
      </c>
      <c r="B101" s="11">
        <v>43700</v>
      </c>
      <c r="C101" s="11">
        <v>43917</v>
      </c>
      <c r="D101" s="3" t="s">
        <v>615</v>
      </c>
      <c r="E101" s="3" t="s">
        <v>616</v>
      </c>
      <c r="F101" s="3" t="s">
        <v>479</v>
      </c>
    </row>
    <row r="102" spans="1:6" x14ac:dyDescent="0.25">
      <c r="A102" s="3">
        <v>33</v>
      </c>
      <c r="B102" s="11">
        <v>43346</v>
      </c>
      <c r="C102" s="11">
        <v>43539</v>
      </c>
      <c r="D102" s="3" t="s">
        <v>617</v>
      </c>
      <c r="E102" s="3" t="s">
        <v>618</v>
      </c>
      <c r="F102" s="3" t="s">
        <v>479</v>
      </c>
    </row>
    <row r="103" spans="1:6" x14ac:dyDescent="0.25">
      <c r="A103" s="3">
        <v>34</v>
      </c>
      <c r="B103" s="11">
        <v>43439</v>
      </c>
      <c r="C103" s="11">
        <v>43465</v>
      </c>
      <c r="D103" s="3" t="s">
        <v>462</v>
      </c>
      <c r="E103" s="3" t="s">
        <v>619</v>
      </c>
      <c r="F103" s="3" t="s">
        <v>620</v>
      </c>
    </row>
    <row r="104" spans="1:6" x14ac:dyDescent="0.25">
      <c r="A104" s="3">
        <v>34</v>
      </c>
      <c r="B104" s="11">
        <v>40817</v>
      </c>
      <c r="C104" s="11">
        <v>43435</v>
      </c>
      <c r="D104" s="3" t="s">
        <v>621</v>
      </c>
      <c r="E104" s="3" t="s">
        <v>622</v>
      </c>
      <c r="F104" s="3" t="s">
        <v>620</v>
      </c>
    </row>
    <row r="105" spans="1:6" x14ac:dyDescent="0.25">
      <c r="A105" s="3">
        <v>34</v>
      </c>
      <c r="B105" s="11">
        <v>39173</v>
      </c>
      <c r="C105" s="11">
        <v>40787</v>
      </c>
      <c r="D105" s="3" t="s">
        <v>621</v>
      </c>
      <c r="E105" s="3" t="s">
        <v>623</v>
      </c>
      <c r="F105" s="3" t="s">
        <v>620</v>
      </c>
    </row>
    <row r="106" spans="1:6" x14ac:dyDescent="0.25">
      <c r="A106" s="3">
        <v>35</v>
      </c>
      <c r="B106" s="11" t="s">
        <v>485</v>
      </c>
      <c r="C106" s="11">
        <v>41974</v>
      </c>
      <c r="D106" s="3" t="s">
        <v>624</v>
      </c>
      <c r="E106" s="3" t="s">
        <v>625</v>
      </c>
      <c r="F106" s="3" t="s">
        <v>494</v>
      </c>
    </row>
    <row r="107" spans="1:6" x14ac:dyDescent="0.25">
      <c r="A107" s="3">
        <v>35</v>
      </c>
      <c r="B107" s="11">
        <v>40848</v>
      </c>
      <c r="C107" s="11">
        <v>41974</v>
      </c>
      <c r="D107" s="3" t="s">
        <v>624</v>
      </c>
      <c r="E107" s="3" t="s">
        <v>474</v>
      </c>
      <c r="F107" s="3" t="s">
        <v>494</v>
      </c>
    </row>
    <row r="108" spans="1:6" x14ac:dyDescent="0.25">
      <c r="A108" s="3">
        <v>35</v>
      </c>
      <c r="B108" s="11">
        <v>40026</v>
      </c>
      <c r="C108" s="11">
        <v>40848</v>
      </c>
      <c r="D108" s="3" t="s">
        <v>626</v>
      </c>
      <c r="E108" s="3" t="s">
        <v>625</v>
      </c>
      <c r="F108" s="3" t="s">
        <v>494</v>
      </c>
    </row>
    <row r="109" spans="1:6" x14ac:dyDescent="0.25">
      <c r="A109" s="3">
        <v>36</v>
      </c>
      <c r="B109" s="11">
        <v>43466</v>
      </c>
      <c r="C109" s="11">
        <v>45443</v>
      </c>
      <c r="D109" s="3" t="s">
        <v>84</v>
      </c>
      <c r="E109" s="3" t="s">
        <v>627</v>
      </c>
      <c r="F109" s="3" t="s">
        <v>506</v>
      </c>
    </row>
    <row r="110" spans="1:6" x14ac:dyDescent="0.25">
      <c r="A110" s="3">
        <v>36</v>
      </c>
      <c r="B110" s="11">
        <v>42979</v>
      </c>
      <c r="C110" s="11">
        <v>43465</v>
      </c>
      <c r="D110" s="3" t="s">
        <v>628</v>
      </c>
      <c r="E110" s="3" t="s">
        <v>629</v>
      </c>
      <c r="F110" s="3" t="s">
        <v>506</v>
      </c>
    </row>
    <row r="111" spans="1:6" x14ac:dyDescent="0.25">
      <c r="A111" s="3">
        <v>36</v>
      </c>
      <c r="B111" s="11">
        <v>42095</v>
      </c>
      <c r="C111" s="11">
        <v>42979</v>
      </c>
      <c r="D111" s="3" t="s">
        <v>630</v>
      </c>
      <c r="E111" s="3" t="s">
        <v>631</v>
      </c>
      <c r="F111" s="3" t="s">
        <v>506</v>
      </c>
    </row>
    <row r="112" spans="1:6" x14ac:dyDescent="0.25">
      <c r="A112" s="3">
        <v>37</v>
      </c>
      <c r="B112" s="11">
        <v>42522</v>
      </c>
      <c r="C112" s="11">
        <v>43435</v>
      </c>
      <c r="D112" s="3" t="s">
        <v>632</v>
      </c>
      <c r="E112" s="3" t="s">
        <v>633</v>
      </c>
      <c r="F112" s="3" t="s">
        <v>634</v>
      </c>
    </row>
    <row r="113" spans="1:6" x14ac:dyDescent="0.25">
      <c r="A113" s="3">
        <v>37</v>
      </c>
      <c r="B113" s="11" t="s">
        <v>485</v>
      </c>
      <c r="C113" s="11" t="s">
        <v>485</v>
      </c>
      <c r="D113" s="3" t="s">
        <v>635</v>
      </c>
      <c r="E113" s="3" t="s">
        <v>636</v>
      </c>
      <c r="F113" s="3" t="s">
        <v>634</v>
      </c>
    </row>
    <row r="114" spans="1:6" x14ac:dyDescent="0.25">
      <c r="A114" s="3">
        <v>37</v>
      </c>
      <c r="B114" s="10">
        <v>2010</v>
      </c>
      <c r="C114" s="10">
        <v>2015</v>
      </c>
      <c r="D114" s="3" t="s">
        <v>637</v>
      </c>
      <c r="E114" s="3" t="s">
        <v>638</v>
      </c>
      <c r="F114" s="3" t="s">
        <v>634</v>
      </c>
    </row>
    <row r="115" spans="1:6" x14ac:dyDescent="0.25">
      <c r="A115" s="3">
        <v>38</v>
      </c>
      <c r="B115" s="4">
        <v>43617</v>
      </c>
      <c r="C115" s="4">
        <v>43800</v>
      </c>
      <c r="D115" s="3" t="s">
        <v>639</v>
      </c>
      <c r="E115" s="3" t="s">
        <v>640</v>
      </c>
      <c r="F115" s="3" t="s">
        <v>641</v>
      </c>
    </row>
    <row r="116" spans="1:6" x14ac:dyDescent="0.25">
      <c r="A116" s="3">
        <v>38</v>
      </c>
      <c r="B116" s="4">
        <v>42736</v>
      </c>
      <c r="C116" s="4">
        <v>43191</v>
      </c>
      <c r="D116" s="3" t="s">
        <v>642</v>
      </c>
      <c r="E116" s="3" t="s">
        <v>643</v>
      </c>
      <c r="F116" s="3" t="s">
        <v>641</v>
      </c>
    </row>
    <row r="117" spans="1:6" x14ac:dyDescent="0.25">
      <c r="A117" s="3">
        <v>38</v>
      </c>
      <c r="B117" s="11" t="s">
        <v>474</v>
      </c>
      <c r="C117" s="11" t="s">
        <v>474</v>
      </c>
      <c r="D117" s="3" t="s">
        <v>474</v>
      </c>
      <c r="E117" s="3" t="s">
        <v>474</v>
      </c>
      <c r="F117" s="3" t="s">
        <v>474</v>
      </c>
    </row>
    <row r="118" spans="1:6" x14ac:dyDescent="0.25">
      <c r="A118" s="3">
        <v>39</v>
      </c>
      <c r="B118" s="11">
        <v>45246</v>
      </c>
      <c r="C118" s="11">
        <v>45291</v>
      </c>
      <c r="D118" s="3" t="s">
        <v>644</v>
      </c>
      <c r="E118" s="3" t="s">
        <v>549</v>
      </c>
      <c r="F118" s="3" t="s">
        <v>525</v>
      </c>
    </row>
    <row r="119" spans="1:6" x14ac:dyDescent="0.25">
      <c r="A119" s="3">
        <v>39</v>
      </c>
      <c r="B119" s="12">
        <v>2022</v>
      </c>
      <c r="C119" s="12">
        <v>2023</v>
      </c>
      <c r="D119" s="3" t="s">
        <v>645</v>
      </c>
      <c r="E119" s="3" t="s">
        <v>646</v>
      </c>
      <c r="F119" s="3" t="s">
        <v>525</v>
      </c>
    </row>
    <row r="120" spans="1:6" x14ac:dyDescent="0.25">
      <c r="A120" s="3">
        <v>39</v>
      </c>
      <c r="B120" s="12">
        <v>2021</v>
      </c>
      <c r="C120" s="12">
        <v>2022</v>
      </c>
      <c r="D120" s="3" t="s">
        <v>647</v>
      </c>
      <c r="E120" s="3" t="s">
        <v>600</v>
      </c>
      <c r="F120" s="3" t="s">
        <v>525</v>
      </c>
    </row>
    <row r="121" spans="1:6" x14ac:dyDescent="0.25">
      <c r="A121" s="3">
        <v>40</v>
      </c>
      <c r="B121" s="12">
        <v>2022</v>
      </c>
      <c r="C121" s="12">
        <v>2023</v>
      </c>
      <c r="D121" s="3" t="s">
        <v>483</v>
      </c>
      <c r="E121" s="3" t="s">
        <v>608</v>
      </c>
      <c r="F121" s="3" t="s">
        <v>525</v>
      </c>
    </row>
    <row r="122" spans="1:6" x14ac:dyDescent="0.25">
      <c r="A122" s="3">
        <v>40</v>
      </c>
      <c r="B122" s="12">
        <v>2018</v>
      </c>
      <c r="C122" s="12">
        <v>2021</v>
      </c>
      <c r="D122" s="3" t="s">
        <v>648</v>
      </c>
      <c r="E122" s="3" t="s">
        <v>649</v>
      </c>
      <c r="F122" s="3" t="s">
        <v>525</v>
      </c>
    </row>
    <row r="123" spans="1:6" x14ac:dyDescent="0.25">
      <c r="A123" s="3">
        <v>40</v>
      </c>
      <c r="B123" s="11" t="s">
        <v>474</v>
      </c>
      <c r="C123" s="11" t="s">
        <v>474</v>
      </c>
      <c r="D123" s="3" t="s">
        <v>474</v>
      </c>
      <c r="E123" s="3" t="s">
        <v>474</v>
      </c>
      <c r="F123" s="3" t="s">
        <v>474</v>
      </c>
    </row>
    <row r="124" spans="1:6" x14ac:dyDescent="0.25">
      <c r="A124" s="3">
        <v>41</v>
      </c>
      <c r="B124" s="4">
        <v>43466</v>
      </c>
      <c r="C124" s="4">
        <v>43889</v>
      </c>
      <c r="D124" s="3" t="s">
        <v>586</v>
      </c>
      <c r="E124" s="3" t="s">
        <v>126</v>
      </c>
      <c r="F124" s="3" t="s">
        <v>650</v>
      </c>
    </row>
    <row r="125" spans="1:6" x14ac:dyDescent="0.25">
      <c r="A125" s="3">
        <v>41</v>
      </c>
      <c r="B125" s="4">
        <v>43236</v>
      </c>
      <c r="C125" s="4">
        <v>43465</v>
      </c>
      <c r="D125" s="3" t="s">
        <v>651</v>
      </c>
      <c r="E125" s="3" t="s">
        <v>652</v>
      </c>
      <c r="F125" s="3" t="s">
        <v>650</v>
      </c>
    </row>
    <row r="126" spans="1:6" x14ac:dyDescent="0.25">
      <c r="A126" s="3">
        <v>41</v>
      </c>
      <c r="B126" s="4">
        <v>42979</v>
      </c>
      <c r="C126" s="4">
        <v>43235</v>
      </c>
      <c r="D126" s="3" t="s">
        <v>651</v>
      </c>
      <c r="E126" s="3" t="s">
        <v>653</v>
      </c>
      <c r="F126" s="3" t="s">
        <v>650</v>
      </c>
    </row>
    <row r="127" spans="1:6" x14ac:dyDescent="0.25">
      <c r="A127" s="3">
        <v>42</v>
      </c>
      <c r="B127" s="4">
        <v>42583</v>
      </c>
      <c r="C127" s="4">
        <v>43435</v>
      </c>
      <c r="D127" s="3" t="s">
        <v>527</v>
      </c>
      <c r="E127" s="3" t="s">
        <v>654</v>
      </c>
      <c r="F127" s="3" t="s">
        <v>655</v>
      </c>
    </row>
    <row r="128" spans="1:6" x14ac:dyDescent="0.25">
      <c r="A128" s="3">
        <v>42</v>
      </c>
      <c r="B128" s="4">
        <v>40603</v>
      </c>
      <c r="C128" s="4">
        <v>42552</v>
      </c>
      <c r="D128" s="3" t="s">
        <v>656</v>
      </c>
      <c r="E128" s="3" t="s">
        <v>657</v>
      </c>
      <c r="F128" s="3" t="s">
        <v>655</v>
      </c>
    </row>
    <row r="129" spans="1:6" x14ac:dyDescent="0.25">
      <c r="A129" s="3">
        <v>42</v>
      </c>
      <c r="B129" s="4">
        <v>40057</v>
      </c>
      <c r="C129" s="4">
        <v>40603</v>
      </c>
      <c r="D129" s="3" t="s">
        <v>656</v>
      </c>
      <c r="E129" s="3" t="s">
        <v>658</v>
      </c>
      <c r="F129" s="3" t="s">
        <v>655</v>
      </c>
    </row>
    <row r="130" spans="1:6" x14ac:dyDescent="0.25">
      <c r="A130" s="3">
        <v>43</v>
      </c>
      <c r="B130" s="4">
        <v>45017</v>
      </c>
      <c r="C130" s="4">
        <v>45443</v>
      </c>
      <c r="D130" s="3" t="s">
        <v>84</v>
      </c>
      <c r="E130" s="3" t="s">
        <v>659</v>
      </c>
      <c r="F130" s="3" t="s">
        <v>634</v>
      </c>
    </row>
    <row r="131" spans="1:6" x14ac:dyDescent="0.25">
      <c r="A131" s="3">
        <v>43</v>
      </c>
      <c r="B131" s="4">
        <v>44348</v>
      </c>
      <c r="C131" s="10">
        <v>2023</v>
      </c>
      <c r="D131" s="3" t="s">
        <v>483</v>
      </c>
      <c r="E131" s="3" t="s">
        <v>660</v>
      </c>
      <c r="F131" s="3" t="s">
        <v>634</v>
      </c>
    </row>
    <row r="132" spans="1:6" x14ac:dyDescent="0.25">
      <c r="A132" s="3">
        <v>43</v>
      </c>
      <c r="B132" s="4">
        <v>42522</v>
      </c>
      <c r="C132" s="4">
        <v>44348</v>
      </c>
      <c r="D132" s="3" t="s">
        <v>661</v>
      </c>
      <c r="E132" s="3" t="s">
        <v>662</v>
      </c>
      <c r="F132" s="3" t="s">
        <v>634</v>
      </c>
    </row>
    <row r="133" spans="1:6" x14ac:dyDescent="0.25">
      <c r="A133" s="3">
        <v>44</v>
      </c>
      <c r="B133" s="4">
        <v>43439</v>
      </c>
      <c r="C133" s="4">
        <v>43465</v>
      </c>
      <c r="D133" s="3" t="s">
        <v>526</v>
      </c>
      <c r="E133" s="3" t="s">
        <v>536</v>
      </c>
      <c r="F133" s="3" t="s">
        <v>506</v>
      </c>
    </row>
    <row r="134" spans="1:6" x14ac:dyDescent="0.25">
      <c r="A134" s="3">
        <v>44</v>
      </c>
      <c r="B134" s="4">
        <v>41640</v>
      </c>
      <c r="C134" s="4">
        <v>43438</v>
      </c>
      <c r="D134" s="3" t="s">
        <v>526</v>
      </c>
      <c r="E134" s="3" t="s">
        <v>663</v>
      </c>
      <c r="F134" s="3" t="s">
        <v>506</v>
      </c>
    </row>
    <row r="135" spans="1:6" x14ac:dyDescent="0.25">
      <c r="A135" s="3">
        <v>44</v>
      </c>
      <c r="B135" s="4">
        <v>41153</v>
      </c>
      <c r="C135" s="4">
        <v>41639</v>
      </c>
      <c r="D135" s="3" t="s">
        <v>664</v>
      </c>
      <c r="E135" s="3" t="s">
        <v>496</v>
      </c>
      <c r="F135" s="3" t="s">
        <v>506</v>
      </c>
    </row>
    <row r="136" spans="1:6" x14ac:dyDescent="0.25">
      <c r="A136" s="3">
        <v>45</v>
      </c>
      <c r="B136" s="4">
        <v>43466</v>
      </c>
      <c r="C136" s="4">
        <v>44530</v>
      </c>
      <c r="D136" s="3" t="s">
        <v>84</v>
      </c>
      <c r="E136" s="3" t="s">
        <v>665</v>
      </c>
      <c r="F136" s="3" t="s">
        <v>666</v>
      </c>
    </row>
    <row r="137" spans="1:6" x14ac:dyDescent="0.25">
      <c r="A137" s="3">
        <v>45</v>
      </c>
      <c r="B137" s="4">
        <v>42979</v>
      </c>
      <c r="C137" s="4">
        <v>43465</v>
      </c>
      <c r="D137" s="3" t="s">
        <v>637</v>
      </c>
      <c r="E137" s="3" t="s">
        <v>667</v>
      </c>
      <c r="F137" s="3" t="s">
        <v>666</v>
      </c>
    </row>
    <row r="138" spans="1:6" x14ac:dyDescent="0.25">
      <c r="A138" s="3">
        <v>45</v>
      </c>
      <c r="B138" s="4">
        <v>42156</v>
      </c>
      <c r="C138" s="4">
        <v>42948</v>
      </c>
      <c r="D138" s="3" t="s">
        <v>637</v>
      </c>
      <c r="E138" s="3" t="s">
        <v>668</v>
      </c>
      <c r="F138" s="3" t="s">
        <v>666</v>
      </c>
    </row>
    <row r="139" spans="1:6" x14ac:dyDescent="0.25">
      <c r="A139" s="3">
        <v>46</v>
      </c>
      <c r="B139" s="4">
        <v>43358</v>
      </c>
      <c r="C139" s="4">
        <v>43465</v>
      </c>
      <c r="D139" s="3" t="s">
        <v>462</v>
      </c>
      <c r="E139" s="3" t="s">
        <v>669</v>
      </c>
      <c r="F139" s="3" t="s">
        <v>670</v>
      </c>
    </row>
    <row r="140" spans="1:6" x14ac:dyDescent="0.25">
      <c r="A140" s="3">
        <v>46</v>
      </c>
      <c r="B140" s="4">
        <v>41183</v>
      </c>
      <c r="C140" s="4">
        <v>43344</v>
      </c>
      <c r="D140" s="3" t="s">
        <v>671</v>
      </c>
      <c r="E140" s="3" t="s">
        <v>672</v>
      </c>
      <c r="F140" s="3" t="s">
        <v>670</v>
      </c>
    </row>
    <row r="141" spans="1:6" x14ac:dyDescent="0.25">
      <c r="A141" s="3">
        <v>46</v>
      </c>
      <c r="B141" s="4">
        <v>39522</v>
      </c>
      <c r="C141" s="4">
        <v>40405</v>
      </c>
      <c r="D141" s="3" t="s">
        <v>527</v>
      </c>
      <c r="E141" s="3" t="s">
        <v>672</v>
      </c>
      <c r="F141" s="3" t="s">
        <v>670</v>
      </c>
    </row>
    <row r="142" spans="1:6" x14ac:dyDescent="0.25">
      <c r="A142" s="3">
        <v>47</v>
      </c>
      <c r="B142" s="4">
        <v>44531</v>
      </c>
      <c r="C142" s="4">
        <v>45443</v>
      </c>
      <c r="D142" s="3" t="s">
        <v>84</v>
      </c>
      <c r="E142" s="3" t="s">
        <v>665</v>
      </c>
      <c r="F142" s="3" t="s">
        <v>525</v>
      </c>
    </row>
    <row r="143" spans="1:6" x14ac:dyDescent="0.25">
      <c r="A143" s="3">
        <v>47</v>
      </c>
      <c r="B143" s="4">
        <v>44256</v>
      </c>
      <c r="C143" s="4">
        <v>44530</v>
      </c>
      <c r="D143" s="3" t="s">
        <v>469</v>
      </c>
      <c r="E143" s="3" t="s">
        <v>673</v>
      </c>
      <c r="F143" s="3" t="s">
        <v>525</v>
      </c>
    </row>
    <row r="144" spans="1:6" x14ac:dyDescent="0.25">
      <c r="A144" s="3">
        <v>47</v>
      </c>
      <c r="B144" s="4">
        <v>43405</v>
      </c>
      <c r="C144" s="4">
        <v>43678</v>
      </c>
      <c r="D144" s="3" t="s">
        <v>674</v>
      </c>
      <c r="E144" s="3" t="s">
        <v>675</v>
      </c>
      <c r="F144" s="3" t="s">
        <v>525</v>
      </c>
    </row>
    <row r="145" spans="1:6" x14ac:dyDescent="0.25">
      <c r="A145" s="3">
        <v>48</v>
      </c>
      <c r="B145" s="4">
        <v>43466</v>
      </c>
      <c r="C145" s="4">
        <v>43617</v>
      </c>
      <c r="D145" s="3" t="s">
        <v>676</v>
      </c>
      <c r="E145" s="3" t="s">
        <v>677</v>
      </c>
      <c r="F145" s="3" t="s">
        <v>666</v>
      </c>
    </row>
    <row r="146" spans="1:6" x14ac:dyDescent="0.25">
      <c r="A146" s="3">
        <v>48</v>
      </c>
      <c r="B146" s="4">
        <v>43344</v>
      </c>
      <c r="C146" s="4">
        <v>43435</v>
      </c>
      <c r="D146" s="3" t="s">
        <v>678</v>
      </c>
      <c r="E146" s="3" t="s">
        <v>679</v>
      </c>
      <c r="F146" s="3" t="s">
        <v>666</v>
      </c>
    </row>
    <row r="147" spans="1:6" x14ac:dyDescent="0.25">
      <c r="A147" s="3">
        <v>48</v>
      </c>
      <c r="B147" s="11" t="s">
        <v>474</v>
      </c>
      <c r="C147" s="11" t="s">
        <v>474</v>
      </c>
      <c r="D147" s="3" t="s">
        <v>474</v>
      </c>
      <c r="E147" s="3" t="s">
        <v>474</v>
      </c>
      <c r="F147" s="3" t="s">
        <v>474</v>
      </c>
    </row>
    <row r="148" spans="1:6" x14ac:dyDescent="0.25">
      <c r="A148" s="3">
        <v>49</v>
      </c>
      <c r="B148" s="11">
        <v>43497</v>
      </c>
      <c r="C148" s="11">
        <v>44075</v>
      </c>
      <c r="D148" s="3" t="s">
        <v>680</v>
      </c>
      <c r="E148" s="3" t="s">
        <v>484</v>
      </c>
      <c r="F148" s="3" t="s">
        <v>506</v>
      </c>
    </row>
    <row r="149" spans="1:6" x14ac:dyDescent="0.25">
      <c r="A149" s="3">
        <v>49</v>
      </c>
      <c r="B149" s="11">
        <v>42917</v>
      </c>
      <c r="C149" s="11">
        <v>43101</v>
      </c>
      <c r="D149" s="3" t="s">
        <v>681</v>
      </c>
      <c r="E149" s="3" t="s">
        <v>625</v>
      </c>
      <c r="F149" s="3" t="s">
        <v>506</v>
      </c>
    </row>
    <row r="150" spans="1:6" x14ac:dyDescent="0.25">
      <c r="A150" s="3">
        <v>49</v>
      </c>
      <c r="B150" s="11">
        <v>41852</v>
      </c>
      <c r="C150" s="11">
        <v>42036</v>
      </c>
      <c r="D150" s="3" t="s">
        <v>682</v>
      </c>
      <c r="E150" s="3" t="s">
        <v>683</v>
      </c>
      <c r="F150" s="3" t="s">
        <v>506</v>
      </c>
    </row>
    <row r="151" spans="1:6" x14ac:dyDescent="0.25">
      <c r="A151" s="3">
        <v>50</v>
      </c>
      <c r="B151" s="11">
        <v>44353</v>
      </c>
      <c r="C151" s="12">
        <v>2022</v>
      </c>
      <c r="D151" s="3" t="s">
        <v>684</v>
      </c>
      <c r="E151" s="3" t="s">
        <v>685</v>
      </c>
      <c r="F151" s="3" t="s">
        <v>686</v>
      </c>
    </row>
    <row r="152" spans="1:6" x14ac:dyDescent="0.25">
      <c r="A152" s="3">
        <v>50</v>
      </c>
      <c r="B152" s="11">
        <v>44097</v>
      </c>
      <c r="C152" s="11">
        <v>44353</v>
      </c>
      <c r="D152" s="3" t="s">
        <v>687</v>
      </c>
      <c r="E152" s="3" t="s">
        <v>688</v>
      </c>
      <c r="F152" s="3" t="s">
        <v>686</v>
      </c>
    </row>
    <row r="153" spans="1:6" x14ac:dyDescent="0.25">
      <c r="A153" s="3">
        <v>50</v>
      </c>
      <c r="B153" s="11">
        <v>43586</v>
      </c>
      <c r="C153" s="11">
        <v>44075</v>
      </c>
      <c r="D153" s="3" t="s">
        <v>689</v>
      </c>
      <c r="E153" s="3" t="s">
        <v>690</v>
      </c>
      <c r="F153" s="3" t="s">
        <v>686</v>
      </c>
    </row>
    <row r="154" spans="1:6" x14ac:dyDescent="0.25">
      <c r="A154" s="3">
        <v>51</v>
      </c>
      <c r="B154" s="12">
        <v>2016</v>
      </c>
      <c r="C154" s="12">
        <v>2016</v>
      </c>
      <c r="D154" s="3" t="s">
        <v>691</v>
      </c>
      <c r="E154" s="3" t="s">
        <v>692</v>
      </c>
      <c r="F154" s="3" t="s">
        <v>540</v>
      </c>
    </row>
    <row r="155" spans="1:6" x14ac:dyDescent="0.25">
      <c r="A155" s="3">
        <v>51</v>
      </c>
      <c r="B155" s="12">
        <v>2013</v>
      </c>
      <c r="C155" s="12">
        <v>2013</v>
      </c>
      <c r="D155" s="3" t="s">
        <v>693</v>
      </c>
      <c r="E155" s="3" t="s">
        <v>663</v>
      </c>
      <c r="F155" s="3" t="s">
        <v>540</v>
      </c>
    </row>
    <row r="156" spans="1:6" x14ac:dyDescent="0.25">
      <c r="A156" s="3">
        <v>51</v>
      </c>
      <c r="B156" s="12">
        <v>2013</v>
      </c>
      <c r="C156" s="12">
        <v>2013</v>
      </c>
      <c r="D156" s="3" t="s">
        <v>694</v>
      </c>
      <c r="E156" s="3" t="s">
        <v>695</v>
      </c>
      <c r="F156" s="3" t="s">
        <v>540</v>
      </c>
    </row>
    <row r="157" spans="1:6" x14ac:dyDescent="0.25">
      <c r="A157" s="3">
        <v>52</v>
      </c>
      <c r="B157" s="11">
        <v>42826</v>
      </c>
      <c r="C157" s="11">
        <v>43435</v>
      </c>
      <c r="D157" s="3" t="s">
        <v>696</v>
      </c>
      <c r="E157" s="3" t="s">
        <v>697</v>
      </c>
      <c r="F157" s="3" t="s">
        <v>698</v>
      </c>
    </row>
    <row r="158" spans="1:6" x14ac:dyDescent="0.25">
      <c r="A158" s="3">
        <v>52</v>
      </c>
      <c r="B158" s="11">
        <v>42491</v>
      </c>
      <c r="C158" s="11">
        <v>42795</v>
      </c>
      <c r="D158" s="3" t="s">
        <v>699</v>
      </c>
      <c r="E158" s="3" t="s">
        <v>697</v>
      </c>
      <c r="F158" s="3" t="s">
        <v>698</v>
      </c>
    </row>
    <row r="159" spans="1:6" x14ac:dyDescent="0.25">
      <c r="A159" s="3">
        <v>52</v>
      </c>
      <c r="B159" s="11">
        <v>41852</v>
      </c>
      <c r="C159" s="11">
        <v>42095</v>
      </c>
      <c r="D159" s="3" t="s">
        <v>700</v>
      </c>
      <c r="E159" s="3" t="s">
        <v>701</v>
      </c>
      <c r="F159" s="3" t="s">
        <v>698</v>
      </c>
    </row>
    <row r="160" spans="1:6" x14ac:dyDescent="0.25">
      <c r="A160" s="3">
        <v>53</v>
      </c>
      <c r="B160" s="11">
        <v>44531</v>
      </c>
      <c r="C160" s="11">
        <v>45289</v>
      </c>
      <c r="D160" s="3" t="s">
        <v>566</v>
      </c>
      <c r="E160" s="3" t="s">
        <v>702</v>
      </c>
      <c r="F160" s="3" t="s">
        <v>703</v>
      </c>
    </row>
    <row r="161" spans="1:6" x14ac:dyDescent="0.25">
      <c r="A161" s="3">
        <v>53</v>
      </c>
      <c r="B161" s="11">
        <v>44197</v>
      </c>
      <c r="C161" s="11">
        <v>44348</v>
      </c>
      <c r="D161" s="3" t="s">
        <v>704</v>
      </c>
      <c r="E161" s="3" t="s">
        <v>705</v>
      </c>
      <c r="F161" s="3" t="s">
        <v>703</v>
      </c>
    </row>
    <row r="162" spans="1:6" x14ac:dyDescent="0.25">
      <c r="A162" s="3">
        <v>53</v>
      </c>
      <c r="B162" s="11" t="s">
        <v>474</v>
      </c>
      <c r="C162" s="11" t="s">
        <v>474</v>
      </c>
      <c r="D162" s="3" t="s">
        <v>474</v>
      </c>
      <c r="E162" s="3" t="s">
        <v>474</v>
      </c>
      <c r="F162" s="3" t="s">
        <v>474</v>
      </c>
    </row>
    <row r="163" spans="1:6" x14ac:dyDescent="0.25">
      <c r="A163" s="3">
        <v>54</v>
      </c>
      <c r="B163" s="10">
        <v>2023</v>
      </c>
      <c r="C163" s="10">
        <v>2023</v>
      </c>
      <c r="D163" s="3" t="s">
        <v>676</v>
      </c>
      <c r="E163" s="3" t="s">
        <v>625</v>
      </c>
      <c r="F163" s="3" t="s">
        <v>703</v>
      </c>
    </row>
    <row r="164" spans="1:6" x14ac:dyDescent="0.25">
      <c r="A164" s="3">
        <v>54</v>
      </c>
      <c r="B164" s="4">
        <v>44409</v>
      </c>
      <c r="C164" s="4">
        <v>44927</v>
      </c>
      <c r="D164" s="3" t="s">
        <v>706</v>
      </c>
      <c r="E164" s="3" t="s">
        <v>707</v>
      </c>
      <c r="F164" s="3" t="s">
        <v>703</v>
      </c>
    </row>
    <row r="165" spans="1:6" x14ac:dyDescent="0.25">
      <c r="A165" s="3">
        <v>54</v>
      </c>
      <c r="B165" s="4">
        <v>44197</v>
      </c>
      <c r="C165" s="4">
        <v>44348</v>
      </c>
      <c r="D165" s="3" t="s">
        <v>708</v>
      </c>
      <c r="E165" s="3" t="s">
        <v>709</v>
      </c>
      <c r="F165" s="3" t="s">
        <v>703</v>
      </c>
    </row>
    <row r="166" spans="1:6" x14ac:dyDescent="0.25">
      <c r="A166" s="3">
        <v>55</v>
      </c>
      <c r="B166" s="4">
        <v>42186</v>
      </c>
      <c r="C166" s="4">
        <v>43435</v>
      </c>
      <c r="D166" s="3" t="s">
        <v>710</v>
      </c>
      <c r="E166" s="3" t="s">
        <v>711</v>
      </c>
      <c r="F166" s="3" t="s">
        <v>712</v>
      </c>
    </row>
    <row r="167" spans="1:6" x14ac:dyDescent="0.25">
      <c r="A167" s="3">
        <v>55</v>
      </c>
      <c r="B167" s="4">
        <v>41518</v>
      </c>
      <c r="C167" s="4">
        <v>41699</v>
      </c>
      <c r="D167" s="3" t="s">
        <v>713</v>
      </c>
      <c r="E167" s="3" t="s">
        <v>714</v>
      </c>
      <c r="F167" s="3" t="s">
        <v>712</v>
      </c>
    </row>
    <row r="168" spans="1:6" x14ac:dyDescent="0.25">
      <c r="A168" s="3">
        <v>55</v>
      </c>
      <c r="B168" s="4">
        <v>41306</v>
      </c>
      <c r="C168" s="4">
        <v>41456</v>
      </c>
      <c r="D168" s="3" t="s">
        <v>715</v>
      </c>
      <c r="E168" s="3" t="s">
        <v>716</v>
      </c>
      <c r="F168" s="3" t="s">
        <v>712</v>
      </c>
    </row>
    <row r="169" spans="1:6" x14ac:dyDescent="0.25">
      <c r="A169" s="3">
        <v>56</v>
      </c>
      <c r="B169" s="4">
        <v>44378</v>
      </c>
      <c r="C169" s="10">
        <v>2023</v>
      </c>
      <c r="D169" s="3" t="s">
        <v>717</v>
      </c>
      <c r="E169" s="3" t="s">
        <v>718</v>
      </c>
      <c r="F169" s="3" t="s">
        <v>719</v>
      </c>
    </row>
    <row r="170" spans="1:6" x14ac:dyDescent="0.25">
      <c r="A170" s="3">
        <v>56</v>
      </c>
      <c r="B170" s="4">
        <v>43252</v>
      </c>
      <c r="C170" s="4">
        <v>44378</v>
      </c>
      <c r="D170" s="3" t="s">
        <v>720</v>
      </c>
      <c r="E170" s="3" t="s">
        <v>721</v>
      </c>
      <c r="F170" s="3" t="s">
        <v>719</v>
      </c>
    </row>
    <row r="171" spans="1:6" x14ac:dyDescent="0.25">
      <c r="A171" s="3">
        <v>56</v>
      </c>
      <c r="B171" s="4">
        <v>43070</v>
      </c>
      <c r="C171" s="4">
        <v>43252</v>
      </c>
      <c r="D171" s="3" t="s">
        <v>722</v>
      </c>
      <c r="E171" s="3" t="s">
        <v>723</v>
      </c>
      <c r="F171" s="3" t="s">
        <v>719</v>
      </c>
    </row>
    <row r="172" spans="1:6" x14ac:dyDescent="0.25">
      <c r="A172" s="3">
        <v>57</v>
      </c>
      <c r="B172" s="4" t="s">
        <v>724</v>
      </c>
      <c r="C172" s="4" t="s">
        <v>724</v>
      </c>
      <c r="D172" s="3" t="s">
        <v>724</v>
      </c>
      <c r="E172" s="3" t="s">
        <v>724</v>
      </c>
      <c r="F172" s="3" t="s">
        <v>724</v>
      </c>
    </row>
    <row r="173" spans="1:6" x14ac:dyDescent="0.25">
      <c r="A173" s="3">
        <v>57</v>
      </c>
      <c r="B173" s="4" t="s">
        <v>724</v>
      </c>
      <c r="C173" s="4" t="s">
        <v>724</v>
      </c>
      <c r="D173" s="3" t="s">
        <v>724</v>
      </c>
      <c r="E173" s="3" t="s">
        <v>724</v>
      </c>
      <c r="F173" s="3" t="s">
        <v>724</v>
      </c>
    </row>
    <row r="174" spans="1:6" x14ac:dyDescent="0.25">
      <c r="A174" s="3">
        <v>57</v>
      </c>
      <c r="B174" s="4" t="s">
        <v>724</v>
      </c>
      <c r="C174" s="4" t="s">
        <v>724</v>
      </c>
      <c r="D174" s="3" t="s">
        <v>724</v>
      </c>
      <c r="E174" s="3" t="s">
        <v>724</v>
      </c>
      <c r="F174" s="3" t="s">
        <v>724</v>
      </c>
    </row>
    <row r="175" spans="1:6" x14ac:dyDescent="0.25">
      <c r="A175" s="3">
        <v>58</v>
      </c>
      <c r="B175" s="4">
        <v>43466</v>
      </c>
      <c r="C175" s="4">
        <v>44255</v>
      </c>
      <c r="D175" s="3" t="s">
        <v>586</v>
      </c>
      <c r="E175" s="3" t="s">
        <v>725</v>
      </c>
      <c r="F175" s="3" t="s">
        <v>499</v>
      </c>
    </row>
    <row r="176" spans="1:6" x14ac:dyDescent="0.25">
      <c r="A176" s="3">
        <v>58</v>
      </c>
      <c r="B176" s="4">
        <v>42767</v>
      </c>
      <c r="C176" s="4">
        <v>43435</v>
      </c>
      <c r="D176" s="3" t="s">
        <v>726</v>
      </c>
      <c r="E176" s="3" t="s">
        <v>727</v>
      </c>
      <c r="F176" s="3" t="s">
        <v>499</v>
      </c>
    </row>
    <row r="177" spans="1:6" x14ac:dyDescent="0.25">
      <c r="A177" s="3">
        <v>58</v>
      </c>
      <c r="B177" s="4">
        <v>42461</v>
      </c>
      <c r="C177" s="4">
        <v>42736</v>
      </c>
      <c r="D177" s="3" t="s">
        <v>728</v>
      </c>
      <c r="E177" s="3" t="s">
        <v>729</v>
      </c>
      <c r="F177" s="3" t="s">
        <v>499</v>
      </c>
    </row>
    <row r="178" spans="1:6" x14ac:dyDescent="0.25">
      <c r="A178" s="3">
        <v>59</v>
      </c>
      <c r="B178" s="4">
        <v>43710</v>
      </c>
      <c r="C178" s="4">
        <v>44377</v>
      </c>
      <c r="D178" s="3" t="s">
        <v>730</v>
      </c>
      <c r="E178" s="3" t="s">
        <v>731</v>
      </c>
      <c r="F178" s="3" t="s">
        <v>499</v>
      </c>
    </row>
    <row r="179" spans="1:6" x14ac:dyDescent="0.25">
      <c r="A179" s="3">
        <v>59</v>
      </c>
      <c r="B179" s="4">
        <v>43617</v>
      </c>
      <c r="C179" s="4">
        <v>43707</v>
      </c>
      <c r="D179" s="3" t="s">
        <v>732</v>
      </c>
      <c r="E179" s="3" t="s">
        <v>625</v>
      </c>
      <c r="F179" s="3" t="s">
        <v>499</v>
      </c>
    </row>
    <row r="180" spans="1:6" x14ac:dyDescent="0.25">
      <c r="A180" s="3">
        <v>59</v>
      </c>
      <c r="B180" s="4">
        <v>43586</v>
      </c>
      <c r="C180" s="11" t="s">
        <v>485</v>
      </c>
      <c r="D180" s="3" t="s">
        <v>733</v>
      </c>
      <c r="E180" s="3" t="s">
        <v>734</v>
      </c>
      <c r="F180" s="3" t="s">
        <v>499</v>
      </c>
    </row>
    <row r="181" spans="1:6" x14ac:dyDescent="0.25">
      <c r="A181" s="3">
        <v>60</v>
      </c>
      <c r="B181" s="10">
        <v>2014</v>
      </c>
      <c r="C181" s="10">
        <v>2018</v>
      </c>
      <c r="D181" s="3" t="s">
        <v>735</v>
      </c>
      <c r="E181" s="3" t="s">
        <v>536</v>
      </c>
      <c r="F181" s="3" t="s">
        <v>686</v>
      </c>
    </row>
    <row r="182" spans="1:6" x14ac:dyDescent="0.25">
      <c r="A182" s="3">
        <v>60</v>
      </c>
      <c r="B182" s="10">
        <v>2013</v>
      </c>
      <c r="C182" s="10">
        <v>2014</v>
      </c>
      <c r="D182" s="3" t="s">
        <v>736</v>
      </c>
      <c r="E182" s="3" t="s">
        <v>474</v>
      </c>
      <c r="F182" s="3" t="s">
        <v>686</v>
      </c>
    </row>
    <row r="183" spans="1:6" x14ac:dyDescent="0.25">
      <c r="A183" s="3">
        <v>60</v>
      </c>
      <c r="B183" s="10">
        <v>2011</v>
      </c>
      <c r="C183" s="10">
        <v>2013</v>
      </c>
      <c r="D183" s="3" t="s">
        <v>735</v>
      </c>
      <c r="E183" s="3" t="s">
        <v>536</v>
      </c>
      <c r="F183" s="3" t="s">
        <v>686</v>
      </c>
    </row>
    <row r="184" spans="1:6" x14ac:dyDescent="0.25">
      <c r="A184" s="3">
        <v>61</v>
      </c>
      <c r="B184" s="4">
        <v>44136</v>
      </c>
      <c r="C184" s="4">
        <v>44607</v>
      </c>
      <c r="D184" s="3" t="s">
        <v>469</v>
      </c>
      <c r="E184" s="3" t="s">
        <v>737</v>
      </c>
      <c r="F184" s="3" t="s">
        <v>650</v>
      </c>
    </row>
    <row r="185" spans="1:6" x14ac:dyDescent="0.25">
      <c r="A185" s="3">
        <v>61</v>
      </c>
      <c r="B185" s="4">
        <v>43967</v>
      </c>
      <c r="C185" s="4">
        <v>44135</v>
      </c>
      <c r="D185" s="3" t="s">
        <v>500</v>
      </c>
      <c r="E185" s="3" t="s">
        <v>738</v>
      </c>
      <c r="F185" s="3" t="s">
        <v>650</v>
      </c>
    </row>
    <row r="186" spans="1:6" x14ac:dyDescent="0.25">
      <c r="A186" s="3">
        <v>61</v>
      </c>
      <c r="B186" s="4">
        <v>43892</v>
      </c>
      <c r="C186" s="4">
        <v>43951</v>
      </c>
      <c r="D186" s="3" t="s">
        <v>739</v>
      </c>
      <c r="E186" s="3" t="s">
        <v>740</v>
      </c>
      <c r="F186" s="3" t="s">
        <v>650</v>
      </c>
    </row>
    <row r="187" spans="1:6" x14ac:dyDescent="0.25">
      <c r="A187" s="3">
        <v>62</v>
      </c>
      <c r="B187" s="4">
        <v>44758</v>
      </c>
      <c r="C187" s="4">
        <v>45443</v>
      </c>
      <c r="D187" s="3" t="s">
        <v>84</v>
      </c>
      <c r="E187" s="3" t="s">
        <v>741</v>
      </c>
      <c r="F187" s="3" t="s">
        <v>525</v>
      </c>
    </row>
    <row r="188" spans="1:6" x14ac:dyDescent="0.25">
      <c r="A188" s="3">
        <v>62</v>
      </c>
      <c r="B188" s="4">
        <v>44652</v>
      </c>
      <c r="C188" s="10">
        <v>2022</v>
      </c>
      <c r="D188" s="3" t="s">
        <v>500</v>
      </c>
      <c r="E188" s="3" t="s">
        <v>742</v>
      </c>
      <c r="F188" s="3" t="s">
        <v>525</v>
      </c>
    </row>
    <row r="189" spans="1:6" x14ac:dyDescent="0.25">
      <c r="A189" s="3">
        <v>62</v>
      </c>
      <c r="B189" s="4">
        <v>44484</v>
      </c>
      <c r="C189" s="4">
        <v>44651</v>
      </c>
      <c r="D189" s="3" t="s">
        <v>500</v>
      </c>
      <c r="E189" s="3" t="s">
        <v>743</v>
      </c>
      <c r="F189" s="3" t="s">
        <v>525</v>
      </c>
    </row>
    <row r="190" spans="1:6" x14ac:dyDescent="0.25">
      <c r="A190" s="3">
        <v>63</v>
      </c>
      <c r="B190" s="4">
        <v>44105</v>
      </c>
      <c r="C190" s="10">
        <v>2022</v>
      </c>
      <c r="D190" s="3" t="s">
        <v>483</v>
      </c>
      <c r="E190" s="3" t="s">
        <v>685</v>
      </c>
      <c r="F190" s="3" t="s">
        <v>525</v>
      </c>
    </row>
    <row r="191" spans="1:6" x14ac:dyDescent="0.25">
      <c r="A191" s="3">
        <v>63</v>
      </c>
      <c r="B191" s="4">
        <v>43862</v>
      </c>
      <c r="C191" s="4">
        <v>44044</v>
      </c>
      <c r="D191" s="3" t="s">
        <v>483</v>
      </c>
      <c r="E191" s="3" t="s">
        <v>744</v>
      </c>
      <c r="F191" s="3" t="s">
        <v>525</v>
      </c>
    </row>
    <row r="192" spans="1:6" x14ac:dyDescent="0.25">
      <c r="A192" s="3">
        <v>63</v>
      </c>
      <c r="B192" s="11" t="s">
        <v>474</v>
      </c>
      <c r="C192" s="11" t="s">
        <v>474</v>
      </c>
      <c r="D192" s="3" t="s">
        <v>474</v>
      </c>
      <c r="E192" s="3" t="s">
        <v>474</v>
      </c>
      <c r="F192" s="3" t="s">
        <v>474</v>
      </c>
    </row>
    <row r="193" spans="1:6" x14ac:dyDescent="0.25">
      <c r="A193" s="3">
        <v>64</v>
      </c>
      <c r="B193" s="11">
        <v>41061</v>
      </c>
      <c r="C193" s="11">
        <v>43435</v>
      </c>
      <c r="D193" s="3" t="s">
        <v>745</v>
      </c>
      <c r="E193" s="3" t="s">
        <v>746</v>
      </c>
      <c r="F193" s="3" t="s">
        <v>506</v>
      </c>
    </row>
    <row r="194" spans="1:6" x14ac:dyDescent="0.25">
      <c r="A194" s="3">
        <v>64</v>
      </c>
      <c r="B194" s="11" t="s">
        <v>474</v>
      </c>
      <c r="C194" s="11" t="s">
        <v>474</v>
      </c>
      <c r="D194" s="3" t="s">
        <v>747</v>
      </c>
      <c r="E194" s="3" t="s">
        <v>474</v>
      </c>
      <c r="F194" s="3" t="s">
        <v>747</v>
      </c>
    </row>
    <row r="195" spans="1:6" x14ac:dyDescent="0.25">
      <c r="A195" s="3">
        <v>64</v>
      </c>
      <c r="B195" s="11" t="s">
        <v>474</v>
      </c>
      <c r="C195" s="11" t="s">
        <v>474</v>
      </c>
      <c r="D195" s="3" t="s">
        <v>747</v>
      </c>
      <c r="E195" s="3" t="s">
        <v>474</v>
      </c>
      <c r="F195" s="3" t="s">
        <v>747</v>
      </c>
    </row>
    <row r="196" spans="1:6" x14ac:dyDescent="0.25">
      <c r="A196" s="3">
        <v>65</v>
      </c>
      <c r="B196" s="11">
        <v>44378</v>
      </c>
      <c r="C196" s="12">
        <v>2023</v>
      </c>
      <c r="D196" s="3" t="s">
        <v>566</v>
      </c>
      <c r="E196" s="3" t="s">
        <v>474</v>
      </c>
      <c r="F196" s="3" t="s">
        <v>487</v>
      </c>
    </row>
    <row r="197" spans="1:6" x14ac:dyDescent="0.25">
      <c r="A197" s="3">
        <v>65</v>
      </c>
      <c r="B197" s="4">
        <v>44197</v>
      </c>
      <c r="C197" s="4">
        <v>44256</v>
      </c>
      <c r="D197" s="3" t="s">
        <v>748</v>
      </c>
      <c r="E197" s="3" t="s">
        <v>505</v>
      </c>
      <c r="F197" s="3" t="s">
        <v>487</v>
      </c>
    </row>
    <row r="198" spans="1:6" x14ac:dyDescent="0.25">
      <c r="A198" s="3">
        <v>65</v>
      </c>
      <c r="B198" s="4">
        <v>43800</v>
      </c>
      <c r="C198" s="4">
        <v>44136</v>
      </c>
      <c r="D198" s="3" t="s">
        <v>749</v>
      </c>
      <c r="E198" s="3" t="s">
        <v>750</v>
      </c>
      <c r="F198" s="3" t="s">
        <v>487</v>
      </c>
    </row>
    <row r="199" spans="1:6" x14ac:dyDescent="0.25">
      <c r="A199" s="3">
        <v>66</v>
      </c>
      <c r="B199" s="4">
        <v>44621</v>
      </c>
      <c r="C199" s="4">
        <v>45443</v>
      </c>
      <c r="D199" s="3" t="s">
        <v>84</v>
      </c>
      <c r="E199" s="3" t="s">
        <v>751</v>
      </c>
      <c r="F199" s="3" t="s">
        <v>479</v>
      </c>
    </row>
    <row r="200" spans="1:6" x14ac:dyDescent="0.25">
      <c r="A200" s="3">
        <v>66</v>
      </c>
      <c r="B200" s="4">
        <v>44256</v>
      </c>
      <c r="C200" s="4">
        <v>44620</v>
      </c>
      <c r="D200" s="3" t="s">
        <v>483</v>
      </c>
      <c r="E200" s="3" t="s">
        <v>752</v>
      </c>
      <c r="F200" s="3" t="s">
        <v>479</v>
      </c>
    </row>
    <row r="201" spans="1:6" x14ac:dyDescent="0.25">
      <c r="A201" s="3">
        <v>66</v>
      </c>
      <c r="B201" s="4">
        <v>43528</v>
      </c>
      <c r="C201" s="4">
        <v>44075</v>
      </c>
      <c r="D201" s="3" t="s">
        <v>753</v>
      </c>
      <c r="E201" s="3" t="s">
        <v>754</v>
      </c>
      <c r="F201" s="3"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2024-07-04T20:06:30Z</dcterms:modified>
</cp:coreProperties>
</file>